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F:\1GABI-WORK\3.Prosveta\ZAYAVKI-2026-2027\!ужбина\Коригирани-23.06.2026\"/>
    </mc:Choice>
  </mc:AlternateContent>
  <xr:revisionPtr revIDLastSave="0" documentId="13_ncr:1_{08D956F4-C32F-4392-823F-C5C0991A6480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6-7 год." sheetId="3" r:id="rId1"/>
  </sheets>
  <definedNames>
    <definedName name="_xlnm.Print_Area" localSheetId="0">'6-7 год.'!$A$1:$M$142</definedName>
    <definedName name="_xlnm.Print_Titles" localSheetId="0">'6-7 год.'!$106:$108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02" i="3" l="1"/>
  <c r="D77" i="3"/>
  <c r="B82" i="3"/>
  <c r="E72" i="3"/>
  <c r="H127" i="3"/>
  <c r="J127" i="3"/>
  <c r="H128" i="3"/>
  <c r="J128" i="3"/>
  <c r="H130" i="3" l="1"/>
  <c r="J130" i="3"/>
  <c r="K130" i="3"/>
  <c r="L130" i="3"/>
  <c r="H126" i="3"/>
  <c r="J126" i="3"/>
  <c r="K126" i="3"/>
  <c r="L126" i="3"/>
  <c r="Q126" i="3"/>
  <c r="O126" i="3"/>
  <c r="M126" i="3" l="1"/>
  <c r="M130" i="3"/>
  <c r="N77" i="3"/>
  <c r="H110" i="3"/>
  <c r="H111" i="3"/>
  <c r="H112" i="3"/>
  <c r="H113" i="3"/>
  <c r="H114" i="3"/>
  <c r="H115" i="3"/>
  <c r="H116" i="3"/>
  <c r="H117" i="3"/>
  <c r="H118" i="3"/>
  <c r="H119" i="3"/>
  <c r="H120" i="3"/>
  <c r="H121" i="3"/>
  <c r="H122" i="3"/>
  <c r="H123" i="3"/>
  <c r="H124" i="3"/>
  <c r="H125" i="3"/>
  <c r="H129" i="3"/>
  <c r="H131" i="3"/>
  <c r="H132" i="3"/>
  <c r="H133" i="3"/>
  <c r="Q110" i="3"/>
  <c r="Q111" i="3"/>
  <c r="Q112" i="3"/>
  <c r="Q113" i="3"/>
  <c r="Q114" i="3"/>
  <c r="Q115" i="3"/>
  <c r="Q116" i="3"/>
  <c r="Q117" i="3"/>
  <c r="Q118" i="3"/>
  <c r="Q119" i="3"/>
  <c r="Q120" i="3"/>
  <c r="Q121" i="3"/>
  <c r="Q122" i="3"/>
  <c r="Q123" i="3"/>
  <c r="Q124" i="3"/>
  <c r="Q125" i="3"/>
  <c r="Q127" i="3"/>
  <c r="Q128" i="3"/>
  <c r="Q129" i="3"/>
  <c r="Q131" i="3"/>
  <c r="Q132" i="3"/>
  <c r="Q133" i="3"/>
  <c r="Q109" i="3"/>
  <c r="N101" i="3"/>
  <c r="O110" i="3"/>
  <c r="O111" i="3"/>
  <c r="O112" i="3"/>
  <c r="O113" i="3"/>
  <c r="O114" i="3"/>
  <c r="O115" i="3"/>
  <c r="O116" i="3"/>
  <c r="O117" i="3"/>
  <c r="O118" i="3"/>
  <c r="O119" i="3"/>
  <c r="O120" i="3"/>
  <c r="O121" i="3"/>
  <c r="O122" i="3"/>
  <c r="O123" i="3"/>
  <c r="O124" i="3"/>
  <c r="O125" i="3"/>
  <c r="O127" i="3"/>
  <c r="O128" i="3"/>
  <c r="O129" i="3"/>
  <c r="O131" i="3"/>
  <c r="O132" i="3"/>
  <c r="O133" i="3"/>
  <c r="J110" i="3"/>
  <c r="P110" i="3" s="1"/>
  <c r="J111" i="3"/>
  <c r="P111" i="3" s="1"/>
  <c r="J112" i="3"/>
  <c r="P112" i="3" s="1"/>
  <c r="J113" i="3"/>
  <c r="P113" i="3" s="1"/>
  <c r="J114" i="3"/>
  <c r="P114" i="3" s="1"/>
  <c r="J115" i="3"/>
  <c r="P115" i="3" s="1"/>
  <c r="J116" i="3"/>
  <c r="P116" i="3" s="1"/>
  <c r="J117" i="3"/>
  <c r="P117" i="3" s="1"/>
  <c r="J118" i="3"/>
  <c r="P118" i="3" s="1"/>
  <c r="J119" i="3"/>
  <c r="P119" i="3" s="1"/>
  <c r="J120" i="3"/>
  <c r="P120" i="3" s="1"/>
  <c r="J121" i="3"/>
  <c r="P121" i="3" s="1"/>
  <c r="J122" i="3"/>
  <c r="P122" i="3" s="1"/>
  <c r="J123" i="3"/>
  <c r="P123" i="3" s="1"/>
  <c r="J124" i="3"/>
  <c r="P124" i="3" s="1"/>
  <c r="J125" i="3"/>
  <c r="P125" i="3" s="1"/>
  <c r="P127" i="3"/>
  <c r="K127" i="3" s="1"/>
  <c r="P128" i="3"/>
  <c r="K128" i="3" s="1"/>
  <c r="J129" i="3"/>
  <c r="P129" i="3" s="1"/>
  <c r="J131" i="3"/>
  <c r="P131" i="3" s="1"/>
  <c r="J132" i="3"/>
  <c r="P132" i="3" s="1"/>
  <c r="J133" i="3"/>
  <c r="P133" i="3" s="1"/>
  <c r="R125" i="3" l="1"/>
  <c r="L125" i="3" s="1"/>
  <c r="R124" i="3"/>
  <c r="L124" i="3" s="1"/>
  <c r="R123" i="3"/>
  <c r="L123" i="3" s="1"/>
  <c r="R127" i="3"/>
  <c r="L127" i="3" s="1"/>
  <c r="R122" i="3"/>
  <c r="L122" i="3" s="1"/>
  <c r="R115" i="3"/>
  <c r="L115" i="3" s="1"/>
  <c r="R119" i="3"/>
  <c r="L119" i="3" s="1"/>
  <c r="R117" i="3"/>
  <c r="L117" i="3" s="1"/>
  <c r="R114" i="3"/>
  <c r="L114" i="3" s="1"/>
  <c r="R121" i="3"/>
  <c r="L121" i="3" s="1"/>
  <c r="R120" i="3"/>
  <c r="L120" i="3" s="1"/>
  <c r="R118" i="3"/>
  <c r="L118" i="3" s="1"/>
  <c r="R116" i="3"/>
  <c r="L116" i="3" s="1"/>
  <c r="R113" i="3"/>
  <c r="L113" i="3" s="1"/>
  <c r="R112" i="3"/>
  <c r="L112" i="3" s="1"/>
  <c r="R133" i="3"/>
  <c r="L133" i="3" s="1"/>
  <c r="R111" i="3"/>
  <c r="L111" i="3" s="1"/>
  <c r="R132" i="3"/>
  <c r="L132" i="3" s="1"/>
  <c r="R110" i="3"/>
  <c r="L110" i="3" s="1"/>
  <c r="R131" i="3"/>
  <c r="L131" i="3" s="1"/>
  <c r="R129" i="3"/>
  <c r="L129" i="3" s="1"/>
  <c r="R128" i="3"/>
  <c r="L128" i="3" s="1"/>
  <c r="K111" i="3"/>
  <c r="M111" i="3" s="1"/>
  <c r="K113" i="3"/>
  <c r="M113" i="3" s="1"/>
  <c r="K115" i="3"/>
  <c r="M115" i="3" s="1"/>
  <c r="K116" i="3"/>
  <c r="M116" i="3" s="1"/>
  <c r="K117" i="3"/>
  <c r="M117" i="3" s="1"/>
  <c r="K119" i="3"/>
  <c r="M119" i="3" s="1"/>
  <c r="K120" i="3"/>
  <c r="M120" i="3" s="1"/>
  <c r="K121" i="3"/>
  <c r="M121" i="3" s="1"/>
  <c r="K123" i="3"/>
  <c r="M123" i="3" s="1"/>
  <c r="K124" i="3"/>
  <c r="M124" i="3" s="1"/>
  <c r="K125" i="3"/>
  <c r="M125" i="3" s="1"/>
  <c r="K129" i="3"/>
  <c r="M129" i="3" s="1"/>
  <c r="K131" i="3"/>
  <c r="M131" i="3" s="1"/>
  <c r="K133" i="3"/>
  <c r="M133" i="3" s="1"/>
  <c r="K110" i="3"/>
  <c r="M110" i="3" s="1"/>
  <c r="K112" i="3"/>
  <c r="M112" i="3" s="1"/>
  <c r="K114" i="3"/>
  <c r="M114" i="3" s="1"/>
  <c r="K118" i="3"/>
  <c r="M118" i="3" s="1"/>
  <c r="K122" i="3"/>
  <c r="M122" i="3" s="1"/>
  <c r="K132" i="3"/>
  <c r="M132" i="3" s="1"/>
  <c r="O109" i="3" l="1"/>
  <c r="H109" i="3" l="1"/>
  <c r="J109" i="3"/>
  <c r="E101" i="3"/>
  <c r="E81" i="3"/>
  <c r="F95" i="3"/>
  <c r="O76" i="3" l="1"/>
  <c r="G81" i="3" s="1"/>
  <c r="O77" i="3"/>
  <c r="O100" i="3"/>
  <c r="G101" i="3" s="1"/>
  <c r="O101" i="3"/>
  <c r="F101" i="3" s="1"/>
  <c r="F102" i="3" s="1"/>
  <c r="P109" i="3"/>
  <c r="K109" i="3" s="1"/>
  <c r="M109" i="3" s="1"/>
  <c r="K134" i="3" s="1"/>
  <c r="R109" i="3"/>
  <c r="L109" i="3" s="1"/>
  <c r="F81" i="3" l="1"/>
  <c r="E82" i="3" s="1"/>
  <c r="J136" i="3" s="1"/>
  <c r="L136" i="3" s="1"/>
</calcChain>
</file>

<file path=xl/sharedStrings.xml><?xml version="1.0" encoding="utf-8"?>
<sst xmlns="http://schemas.openxmlformats.org/spreadsheetml/2006/main" count="172" uniqueCount="119">
  <si>
    <t>№</t>
  </si>
  <si>
    <t>Автори</t>
  </si>
  <si>
    <t xml:space="preserve">Б. Дънбар </t>
  </si>
  <si>
    <t>Книга за игри и занимания с малкото дете</t>
  </si>
  <si>
    <t>Р. Маклър</t>
  </si>
  <si>
    <t>И. Колева и др.</t>
  </si>
  <si>
    <t>Заявено количество</t>
  </si>
  <si>
    <t>Ед. цена с ДДС</t>
  </si>
  <si>
    <t>Да възпитаваме правилно малкото дете</t>
  </si>
  <si>
    <t>С. Уолкоф и др.</t>
  </si>
  <si>
    <t>Брой</t>
  </si>
  <si>
    <t>В. Гюрова и др.</t>
  </si>
  <si>
    <t>Наименование на помагалото</t>
  </si>
  <si>
    <t>ИЗДАТЕЛСТВО „ПРОСВЕТА – СОФИЯ“ АД</t>
  </si>
  <si>
    <t>www.prosveta.bg</t>
  </si>
  <si>
    <t>Чуден свят. Български език и литература</t>
  </si>
  <si>
    <t>Божидар Ангелов, Пенка Вълчева</t>
  </si>
  <si>
    <t>Чуден свят. Математика</t>
  </si>
  <si>
    <t>Чуден свят. Околен свят</t>
  </si>
  <si>
    <t>Чуден свят. Изобразително изкуство</t>
  </si>
  <si>
    <t>Чуден свят. Игри по всички образователни направления</t>
  </si>
  <si>
    <t>Севдалина Витанова, Галина Георгиева</t>
  </si>
  <si>
    <t>Л. Зафирова, Б. Ангелов, С. Витанова</t>
  </si>
  <si>
    <t>Лучия Ангелова, Гергана Михайлова</t>
  </si>
  <si>
    <t>Любен Витанов</t>
  </si>
  <si>
    <t>Б. Ангелов, Л. Витанов, А. Георгиев</t>
  </si>
  <si>
    <t>Чуден свят. Конструиране и технологии</t>
  </si>
  <si>
    <t>Чуден свят. Албум по конструиране и технологии</t>
  </si>
  <si>
    <t>Наименование на познавателната книжка</t>
  </si>
  <si>
    <t>Г. Иванов</t>
  </si>
  <si>
    <t>Ръка за ръка. Вълшебства от думи</t>
  </si>
  <si>
    <t>Ръка за ръка. Искам да смятам</t>
  </si>
  <si>
    <t>Ръка за ръка. Хайде да рисуваме!</t>
  </si>
  <si>
    <t>Ръка за ръка. На работа, ръчички!</t>
  </si>
  <si>
    <t>Б. Ангелов и др.</t>
  </si>
  <si>
    <t xml:space="preserve">Допълнително към комплекта: </t>
  </si>
  <si>
    <t>Екземпляр за учителя с допълнителна търговска отстъпка</t>
  </si>
  <si>
    <t>Заглавие</t>
  </si>
  <si>
    <t>TO</t>
  </si>
  <si>
    <t>Цена с TO</t>
  </si>
  <si>
    <t>С. Витанова и др.</t>
  </si>
  <si>
    <t>Л. Зафирова и др.</t>
  </si>
  <si>
    <t>Л. Ангелов и др.</t>
  </si>
  <si>
    <t>Р. Генков и др.</t>
  </si>
  <si>
    <t>Допълнителен екземпляр за учителя с търговска отстъпка</t>
  </si>
  <si>
    <t>Обща стойност</t>
  </si>
  <si>
    <t>ТО</t>
  </si>
  <si>
    <t xml:space="preserve">Цена </t>
  </si>
  <si>
    <t>Ценa с ТО</t>
  </si>
  <si>
    <t>Комплект „Чуден свят“ за 6 - 7 години</t>
  </si>
  <si>
    <t xml:space="preserve">Общ брой групи 6 - 7 години: </t>
  </si>
  <si>
    <t xml:space="preserve">Общ брой деца 6 - 7 години: </t>
  </si>
  <si>
    <t>Комплект „Ръка за ръка“ за 6 - 7 години</t>
  </si>
  <si>
    <t>В цената на комплект познавателни книжки е включена търговската отстъпка.</t>
  </si>
  <si>
    <t>Ръка за ръка. Здравейте, приятели!</t>
  </si>
  <si>
    <t>Броя и смятам. Уча числата до 20. 
Книжка 7 за 6 – 7 години</t>
  </si>
  <si>
    <r>
      <rPr>
        <sz val="10"/>
        <rFont val="Times New Roman"/>
        <family val="1"/>
        <charset val="204"/>
      </rPr>
      <t xml:space="preserve"> Изготвил заявката</t>
    </r>
    <r>
      <rPr>
        <b/>
        <sz val="10"/>
        <rFont val="Times New Roman"/>
        <family val="1"/>
        <charset val="204"/>
      </rPr>
      <t xml:space="preserve"> </t>
    </r>
    <r>
      <rPr>
        <i/>
        <sz val="10"/>
        <rFont val="Times New Roman"/>
        <family val="1"/>
        <charset val="204"/>
      </rPr>
      <t>(име, фамилия)</t>
    </r>
  </si>
  <si>
    <t>Сума с ТО</t>
  </si>
  <si>
    <t xml:space="preserve">Ю. Гарчева </t>
  </si>
  <si>
    <t>Ю. Гарчева</t>
  </si>
  <si>
    <t>При поръчка на всяко от следните заглавия издателството предоставя 20% търговска отстъпка</t>
  </si>
  <si>
    <r>
      <t>Стационарен телефон на лице за контакт:</t>
    </r>
    <r>
      <rPr>
        <sz val="12"/>
        <rFont val="Times New Roman"/>
        <family val="1"/>
        <charset val="204"/>
      </rPr>
      <t xml:space="preserve"> ................................................................................</t>
    </r>
  </si>
  <si>
    <t>ЗАЯВКА</t>
  </si>
  <si>
    <t>Галина Георгиева</t>
  </si>
  <si>
    <t>Ежко и буквите. Успешна подготовка по български език за 1. клас</t>
  </si>
  <si>
    <t>Ежко и числата. Успешна подготовка по математика за 1. клас</t>
  </si>
  <si>
    <t>..............................................................................................................................................................</t>
  </si>
  <si>
    <r>
      <t xml:space="preserve">Пощенски код: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</t>
    </r>
  </si>
  <si>
    <r>
      <t xml:space="preserve">Адрес: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</t>
    </r>
  </si>
  <si>
    <r>
      <t xml:space="preserve">Директор: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</t>
    </r>
  </si>
  <si>
    <r>
      <t xml:space="preserve">МОЛ: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.................................................................................................................................................</t>
    </r>
  </si>
  <si>
    <r>
      <t xml:space="preserve">Лице за контакт: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</t>
    </r>
  </si>
  <si>
    <t>Сценарии за тържества в детската градина</t>
  </si>
  <si>
    <t>Р. Дюлгерова и др.</t>
  </si>
  <si>
    <t xml:space="preserve">Чуден свят. Игри по всички образователни направления 6 - 7 години </t>
  </si>
  <si>
    <r>
      <t xml:space="preserve">Наименование на заявителя: </t>
    </r>
    <r>
      <rPr>
        <sz val="12"/>
        <rFont val="Times New Roman"/>
        <family val="1"/>
        <charset val="204"/>
      </rPr>
      <t>......................................................................................................</t>
    </r>
  </si>
  <si>
    <r>
      <t xml:space="preserve">Държава: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...........................................................................................................................................</t>
    </r>
  </si>
  <si>
    <r>
      <t xml:space="preserve">Населено място: </t>
    </r>
    <r>
      <rPr>
        <sz val="12"/>
        <rFont val="Times New Roman"/>
        <family val="1"/>
        <charset val="204"/>
      </rPr>
      <t>..............................................................................................................................</t>
    </r>
  </si>
  <si>
    <t>…………………………………………….</t>
  </si>
  <si>
    <t xml:space="preserve"> (Попълва се само ако сте данъчно задължено лице)</t>
  </si>
  <si>
    <t xml:space="preserve">            1. Желая да получа заявените учебници и учебните помагала на място от складовата база на "Просвета".              
</t>
  </si>
  <si>
    <t>(да/не)</t>
  </si>
  <si>
    <t xml:space="preserve">            2. Желая да ползвам транспортна услуга и да получа  заявените учебници и учебни помагала на следния адрес:            
</t>
  </si>
  <si>
    <t>(посочете желания вариант)</t>
  </si>
  <si>
    <t>(посочете желаната валута)</t>
  </si>
  <si>
    <t>………………………………………………………………………………………………………</t>
  </si>
  <si>
    <r>
      <t xml:space="preserve">Имейл на лице за контакт: </t>
    </r>
    <r>
      <rPr>
        <sz val="12"/>
        <rFont val="Times New Roman"/>
        <family val="1"/>
      </rPr>
      <t>...........................................................................................................</t>
    </r>
  </si>
  <si>
    <r>
      <t xml:space="preserve">Мобилен телефон на лице за контакт: </t>
    </r>
    <r>
      <rPr>
        <sz val="12"/>
        <rFont val="Times New Roman"/>
        <family val="1"/>
      </rPr>
      <t>......................................................................................</t>
    </r>
  </si>
  <si>
    <t>За учителя получавате екземпляр от книжките.
(Mоля, отбележете при необходимост.)</t>
  </si>
  <si>
    <t>СУМА С ДДС:</t>
  </si>
  <si>
    <t>ОБЩО СУМА С ДДС:</t>
  </si>
  <si>
    <t>СУМA С ДДС:</t>
  </si>
  <si>
    <t>…….......................................</t>
  </si>
  <si>
    <t xml:space="preserve">Държава:      </t>
  </si>
  <si>
    <t>……..............................................................................................................................</t>
  </si>
  <si>
    <t>Пощенски код:</t>
  </si>
  <si>
    <t>Адрес:</t>
  </si>
  <si>
    <t>Име и телефон за връзка:</t>
  </si>
  <si>
    <t xml:space="preserve">                1. В брой/с банков превод </t>
  </si>
  <si>
    <t>………………………...........................................</t>
  </si>
  <si>
    <t>Заявки за помагала за IV възрастова група (6 – 7 години)</t>
  </si>
  <si>
    <t>Пъстър свят. Да учим по-лесно български език и литература. 6 – 7 години</t>
  </si>
  <si>
    <t>Математическа суперсила. Суперчисла и невероятни фигури</t>
  </si>
  <si>
    <t>Издателство WSKids/ „Просвета”</t>
  </si>
  <si>
    <t>В училището на Бухалчето. 6 години. Да подготвим детето за писане</t>
  </si>
  <si>
    <t>КОД</t>
  </si>
  <si>
    <t xml:space="preserve">      VAT номер или друг идентифициращ номер, издаден от местните данъчни органи</t>
  </si>
  <si>
    <t>0.00 €</t>
  </si>
  <si>
    <t>Ед. цена с ДДС в евро:</t>
  </si>
  <si>
    <t>Ед. цена с ДДС в лева:</t>
  </si>
  <si>
    <r>
      <t xml:space="preserve">0.00 </t>
    </r>
    <r>
      <rPr>
        <b/>
        <sz val="11"/>
        <rFont val="Calibri"/>
        <family val="2"/>
        <charset val="204"/>
      </rPr>
      <t>лв.</t>
    </r>
  </si>
  <si>
    <t>за закупуване на познавателни книжки и помагала за IV възрастова група (6 – 7 г.)
за деца, живеещи в чужбина, за учебната 2026/2027 година, съгласно ПМС № 90/29.05.2018 г., 
по програма „Роден език и култура зад граница“ и ПМС № 79/13.04.2016 г.
на издателствата „Просвета - София“ АД  и „Просвета Азбуки“ ООД</t>
  </si>
  <si>
    <t>Уча се да чета с картинки</t>
  </si>
  <si>
    <t>П. Вълчева</t>
  </si>
  <si>
    <t>Първи стъпки към себепознанието. Практическо ръководство за организиране и провеждане на социално-психологически тренинг с 5 – 7-годишни деца в детска градина</t>
  </si>
  <si>
    <t>М. Врачовска</t>
  </si>
  <si>
    <t xml:space="preserve">                   2. EUR/USD</t>
  </si>
  <si>
    <t>Ако желаете да закупите за учителя с 50% търговска отстъпка, моля да отбележите необходимите Ви артикули:</t>
  </si>
  <si>
    <r>
      <t>Към комплекта получавате книга за учителя</t>
    </r>
    <r>
      <rPr>
        <b/>
        <sz val="10"/>
        <rFont val="Times New Roman"/>
        <family val="1"/>
        <charset val="204"/>
      </rPr>
      <t>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</si>
</sst>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_);\-#,##0"/>
    <numFmt numFmtId="165" formatCode="#,##0.00\ &quot;лв.&quot;"/>
    <numFmt numFmtId="166" formatCode="0.000"/>
    <numFmt numFmtId="167" formatCode="#,##0.00_);\-#,##0.00"/>
    <numFmt numFmtId="168" formatCode="#,##0.00\ [$€-1]"/>
    <numFmt numFmtId="169" formatCode="_-* #,##0.00\ [$€-1]_-;\-* #,##0.00\ [$€-1]_-;_-* &quot;-&quot;??\ [$€-1]_-;_-@_-"/>
  </numFmts>
  <fonts count="49" x14ac:knownFonts="1">
    <font>
      <sz val="10"/>
      <name val="Arial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sz val="11"/>
      <color indexed="2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62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60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1"/>
      <color indexed="8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4"/>
      <name val="Times New Roman"/>
      <family val="1"/>
      <charset val="204"/>
    </font>
    <font>
      <u/>
      <sz val="10"/>
      <color indexed="12"/>
      <name val="Arial"/>
      <family val="2"/>
      <charset val="204"/>
    </font>
    <font>
      <b/>
      <sz val="18"/>
      <name val="Times New Roman"/>
      <family val="1"/>
      <charset val="204"/>
    </font>
    <font>
      <b/>
      <sz val="20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2"/>
      <name val="Times New Roman"/>
      <family val="1"/>
    </font>
    <font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color rgb="FF333333"/>
      <name val="Times New Roman"/>
      <family val="1"/>
      <charset val="204"/>
    </font>
    <font>
      <b/>
      <sz val="11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theme="0"/>
      <name val="Times New Roman"/>
      <family val="1"/>
      <charset val="204"/>
    </font>
    <font>
      <i/>
      <sz val="11"/>
      <name val="Times New Roman"/>
      <family val="1"/>
      <charset val="204"/>
    </font>
    <font>
      <b/>
      <sz val="10"/>
      <name val="Arial"/>
      <family val="2"/>
      <charset val="204"/>
    </font>
    <font>
      <sz val="10"/>
      <name val="Times New Roman"/>
      <family val="1"/>
    </font>
    <font>
      <sz val="11"/>
      <color rgb="FFFF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0"/>
      <color rgb="FFFF0000"/>
      <name val="Times New Roman"/>
      <family val="1"/>
    </font>
    <font>
      <b/>
      <sz val="9"/>
      <color rgb="FFFF0000"/>
      <name val="Times New Roman"/>
      <family val="1"/>
      <charset val="204"/>
    </font>
  </fonts>
  <fills count="3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theme="0"/>
        <bgColor rgb="FF000000"/>
      </patternFill>
    </fill>
    <fill>
      <patternFill patternType="solid">
        <fgColor rgb="FFFFFF00"/>
        <bgColor indexed="64"/>
      </patternFill>
    </fill>
    <fill>
      <patternFill patternType="solid">
        <fgColor rgb="FFC6E0B4"/>
        <bgColor rgb="FF000000"/>
      </patternFill>
    </fill>
    <fill>
      <patternFill patternType="solid">
        <fgColor rgb="FFF4B084"/>
        <bgColor rgb="FF000000"/>
      </patternFill>
    </fill>
    <fill>
      <patternFill patternType="solid">
        <fgColor theme="9" tint="-0.249977111117893"/>
        <bgColor indexed="64"/>
      </patternFill>
    </fill>
  </fills>
  <borders count="4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theme="1"/>
      </top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theme="1"/>
      </bottom>
      <diagonal/>
    </border>
    <border>
      <left/>
      <right style="thin">
        <color rgb="FF000000"/>
      </right>
      <top style="thin">
        <color rgb="FF000000"/>
      </top>
      <bottom style="thin">
        <color theme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8EA9DB"/>
      </left>
      <right/>
      <top style="thin">
        <color rgb="FF8EA9DB"/>
      </top>
      <bottom style="thin">
        <color rgb="FF8EA9DB"/>
      </bottom>
      <diagonal/>
    </border>
  </borders>
  <cellStyleXfs count="44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3" fillId="0" borderId="0" applyNumberFormat="0" applyFill="0" applyBorder="0" applyAlignment="0" applyProtection="0">
      <alignment vertical="top"/>
      <protection locked="0"/>
    </xf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" fillId="0" borderId="0"/>
    <xf numFmtId="0" fontId="4" fillId="23" borderId="7" applyNumberFormat="0" applyFon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</cellStyleXfs>
  <cellXfs count="240">
    <xf numFmtId="0" fontId="0" fillId="0" borderId="0" xfId="0"/>
    <xf numFmtId="0" fontId="1" fillId="0" borderId="0" xfId="0" applyFont="1"/>
    <xf numFmtId="0" fontId="2" fillId="25" borderId="10" xfId="0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166" fontId="3" fillId="0" borderId="0" xfId="0" applyNumberFormat="1" applyFont="1"/>
    <xf numFmtId="0" fontId="2" fillId="0" borderId="0" xfId="0" applyFont="1"/>
    <xf numFmtId="0" fontId="2" fillId="25" borderId="11" xfId="0" applyFont="1" applyFill="1" applyBorder="1" applyAlignment="1">
      <alignment horizontal="left" vertical="center"/>
    </xf>
    <xf numFmtId="1" fontId="2" fillId="0" borderId="11" xfId="0" applyNumberFormat="1" applyFont="1" applyBorder="1" applyAlignment="1" applyProtection="1">
      <alignment horizontal="center" vertical="center"/>
      <protection locked="0"/>
    </xf>
    <xf numFmtId="1" fontId="2" fillId="0" borderId="12" xfId="0" applyNumberFormat="1" applyFont="1" applyBorder="1" applyAlignment="1" applyProtection="1">
      <alignment horizontal="center" vertical="center"/>
      <protection locked="0"/>
    </xf>
    <xf numFmtId="0" fontId="28" fillId="0" borderId="0" xfId="0" applyFont="1" applyAlignment="1">
      <alignment wrapText="1"/>
    </xf>
    <xf numFmtId="0" fontId="3" fillId="0" borderId="12" xfId="0" applyFont="1" applyBorder="1" applyAlignment="1">
      <alignment vertical="center"/>
    </xf>
    <xf numFmtId="0" fontId="3" fillId="0" borderId="12" xfId="0" applyFont="1" applyBorder="1" applyAlignment="1">
      <alignment vertical="center" wrapText="1"/>
    </xf>
    <xf numFmtId="0" fontId="29" fillId="0" borderId="12" xfId="0" applyFont="1" applyBorder="1" applyAlignment="1">
      <alignment horizontal="center" vertical="center" wrapText="1"/>
    </xf>
    <xf numFmtId="164" fontId="3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1" fillId="0" borderId="12" xfId="0" applyNumberFormat="1" applyFont="1" applyBorder="1" applyAlignment="1">
      <alignment horizontal="center" vertical="center"/>
    </xf>
    <xf numFmtId="1" fontId="27" fillId="24" borderId="12" xfId="0" applyNumberFormat="1" applyFont="1" applyFill="1" applyBorder="1" applyAlignment="1">
      <alignment horizontal="center" vertical="center"/>
    </xf>
    <xf numFmtId="0" fontId="29" fillId="0" borderId="23" xfId="0" applyFont="1" applyBorder="1" applyAlignment="1">
      <alignment horizontal="center" vertical="center" wrapText="1"/>
    </xf>
    <xf numFmtId="165" fontId="28" fillId="0" borderId="14" xfId="0" applyNumberFormat="1" applyFont="1" applyBorder="1"/>
    <xf numFmtId="0" fontId="2" fillId="0" borderId="23" xfId="0" applyFont="1" applyBorder="1" applyAlignment="1">
      <alignment horizontal="center" vertical="center" wrapText="1"/>
    </xf>
    <xf numFmtId="0" fontId="34" fillId="27" borderId="15" xfId="0" applyFont="1" applyFill="1" applyBorder="1" applyAlignment="1">
      <alignment horizontal="center" vertical="center" wrapText="1"/>
    </xf>
    <xf numFmtId="1" fontId="3" fillId="0" borderId="23" xfId="0" applyNumberFormat="1" applyFont="1" applyBorder="1" applyAlignment="1" applyProtection="1">
      <alignment horizontal="center" vertical="center" wrapText="1"/>
      <protection locked="0"/>
    </xf>
    <xf numFmtId="0" fontId="29" fillId="27" borderId="12" xfId="0" applyFont="1" applyFill="1" applyBorder="1" applyAlignment="1">
      <alignment horizontal="center" vertical="center" wrapText="1"/>
    </xf>
    <xf numFmtId="164" fontId="35" fillId="0" borderId="0" xfId="0" applyNumberFormat="1" applyFont="1" applyAlignment="1">
      <alignment horizontal="left" vertical="top" wrapText="1"/>
    </xf>
    <xf numFmtId="1" fontId="1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165" fontId="32" fillId="0" borderId="12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left" vertical="center" wrapText="1"/>
    </xf>
    <xf numFmtId="1" fontId="32" fillId="0" borderId="12" xfId="0" applyNumberFormat="1" applyFont="1" applyBorder="1" applyAlignment="1" applyProtection="1">
      <alignment horizontal="center" vertical="center"/>
      <protection locked="0"/>
    </xf>
    <xf numFmtId="9" fontId="32" fillId="24" borderId="12" xfId="0" applyNumberFormat="1" applyFont="1" applyFill="1" applyBorder="1" applyAlignment="1">
      <alignment horizontal="center" vertical="center"/>
    </xf>
    <xf numFmtId="164" fontId="32" fillId="0" borderId="12" xfId="0" applyNumberFormat="1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vertical="center"/>
    </xf>
    <xf numFmtId="0" fontId="29" fillId="0" borderId="0" xfId="38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9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9" fillId="0" borderId="0" xfId="0" applyFont="1" applyAlignment="1">
      <alignment vertical="top" wrapText="1"/>
    </xf>
    <xf numFmtId="0" fontId="40" fillId="0" borderId="12" xfId="0" applyFont="1" applyBorder="1" applyAlignment="1">
      <alignment vertical="center"/>
    </xf>
    <xf numFmtId="164" fontId="40" fillId="24" borderId="12" xfId="0" applyNumberFormat="1" applyFont="1" applyFill="1" applyBorder="1" applyAlignment="1">
      <alignment vertical="center" wrapText="1"/>
    </xf>
    <xf numFmtId="0" fontId="40" fillId="0" borderId="12" xfId="0" applyFont="1" applyBorder="1" applyAlignment="1">
      <alignment vertical="center" wrapText="1"/>
    </xf>
    <xf numFmtId="164" fontId="40" fillId="0" borderId="12" xfId="0" applyNumberFormat="1" applyFont="1" applyBorder="1" applyAlignment="1">
      <alignment vertical="center" wrapText="1"/>
    </xf>
    <xf numFmtId="164" fontId="3" fillId="0" borderId="12" xfId="0" applyNumberFormat="1" applyFont="1" applyBorder="1" applyAlignment="1">
      <alignment horizontal="left" vertical="center"/>
    </xf>
    <xf numFmtId="0" fontId="30" fillId="0" borderId="0" xfId="38" applyFont="1" applyAlignment="1">
      <alignment horizontal="center" vertical="center"/>
    </xf>
    <xf numFmtId="0" fontId="1" fillId="0" borderId="0" xfId="0" applyFont="1" applyAlignment="1">
      <alignment horizontal="right" vertical="top"/>
    </xf>
    <xf numFmtId="0" fontId="28" fillId="0" borderId="0" xfId="0" applyFont="1" applyAlignment="1">
      <alignment horizontal="center"/>
    </xf>
    <xf numFmtId="0" fontId="2" fillId="0" borderId="0" xfId="0" applyFont="1" applyAlignment="1">
      <alignment horizontal="right" vertical="justify"/>
    </xf>
    <xf numFmtId="0" fontId="2" fillId="0" borderId="0" xfId="0" applyFont="1" applyAlignment="1">
      <alignment horizontal="right" vertical="justify" wrapText="1"/>
    </xf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horizontal="center" vertical="center"/>
    </xf>
    <xf numFmtId="0" fontId="25" fillId="0" borderId="0" xfId="0" applyFont="1" applyAlignment="1">
      <alignment horizontal="center" vertical="center" wrapText="1"/>
    </xf>
    <xf numFmtId="1" fontId="1" fillId="0" borderId="23" xfId="0" applyNumberFormat="1" applyFont="1" applyBorder="1" applyAlignment="1" applyProtection="1">
      <alignment horizontal="center" vertical="center" wrapText="1"/>
      <protection locked="0"/>
    </xf>
    <xf numFmtId="0" fontId="3" fillId="30" borderId="0" xfId="0" applyFont="1" applyFill="1"/>
    <xf numFmtId="0" fontId="38" fillId="0" borderId="0" xfId="0" applyFont="1" applyAlignment="1">
      <alignment vertical="center"/>
    </xf>
    <xf numFmtId="164" fontId="29" fillId="0" borderId="0" xfId="0" applyNumberFormat="1" applyFont="1" applyAlignment="1">
      <alignment vertical="center" wrapText="1"/>
    </xf>
    <xf numFmtId="0" fontId="29" fillId="25" borderId="12" xfId="0" applyFont="1" applyFill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2" fillId="0" borderId="0" xfId="0" applyFont="1" applyAlignment="1">
      <alignment vertical="center" wrapText="1"/>
    </xf>
    <xf numFmtId="0" fontId="2" fillId="0" borderId="22" xfId="0" applyFont="1" applyBorder="1"/>
    <xf numFmtId="164" fontId="1" fillId="0" borderId="0" xfId="0" applyNumberFormat="1" applyFont="1" applyAlignment="1">
      <alignment vertical="center" wrapText="1"/>
    </xf>
    <xf numFmtId="164" fontId="1" fillId="0" borderId="0" xfId="0" applyNumberFormat="1" applyFont="1" applyAlignment="1">
      <alignment vertical="top" wrapText="1"/>
    </xf>
    <xf numFmtId="0" fontId="37" fillId="0" borderId="0" xfId="0" applyFont="1"/>
    <xf numFmtId="164" fontId="2" fillId="0" borderId="0" xfId="0" applyNumberFormat="1" applyFont="1" applyAlignment="1">
      <alignment vertical="center" wrapText="1"/>
    </xf>
    <xf numFmtId="164" fontId="22" fillId="0" borderId="0" xfId="0" applyNumberFormat="1" applyFont="1" applyAlignment="1">
      <alignment vertical="center" wrapText="1"/>
    </xf>
    <xf numFmtId="164" fontId="35" fillId="0" borderId="0" xfId="0" applyNumberFormat="1" applyFont="1" applyAlignment="1">
      <alignment vertical="center" wrapText="1"/>
    </xf>
    <xf numFmtId="164" fontId="29" fillId="0" borderId="12" xfId="0" applyNumberFormat="1" applyFont="1" applyBorder="1" applyAlignment="1">
      <alignment vertical="center" wrapText="1"/>
    </xf>
    <xf numFmtId="0" fontId="2" fillId="0" borderId="2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wrapText="1"/>
    </xf>
    <xf numFmtId="0" fontId="24" fillId="0" borderId="0" xfId="0" applyFont="1" applyAlignment="1">
      <alignment vertical="center" wrapText="1"/>
    </xf>
    <xf numFmtId="0" fontId="3" fillId="31" borderId="0" xfId="0" applyFont="1" applyFill="1"/>
    <xf numFmtId="167" fontId="35" fillId="0" borderId="0" xfId="0" applyNumberFormat="1" applyFont="1" applyAlignment="1">
      <alignment vertical="center" wrapText="1"/>
    </xf>
    <xf numFmtId="0" fontId="38" fillId="0" borderId="0" xfId="0" applyFont="1" applyAlignment="1">
      <alignment horizontal="center" vertical="center" wrapText="1"/>
    </xf>
    <xf numFmtId="0" fontId="26" fillId="0" borderId="0" xfId="34" applyFont="1" applyAlignment="1" applyProtection="1">
      <alignment horizontal="center" vertical="top" wrapText="1"/>
    </xf>
    <xf numFmtId="0" fontId="22" fillId="0" borderId="0" xfId="0" applyFont="1" applyAlignment="1">
      <alignment horizontal="center" vertical="center" wrapText="1"/>
    </xf>
    <xf numFmtId="0" fontId="29" fillId="0" borderId="0" xfId="0" applyFont="1" applyAlignment="1" applyProtection="1">
      <alignment horizontal="center" vertical="top" wrapText="1"/>
      <protection locked="0"/>
    </xf>
    <xf numFmtId="0" fontId="38" fillId="0" borderId="0" xfId="0" applyFont="1" applyAlignment="1">
      <alignment horizontal="center" vertical="center"/>
    </xf>
    <xf numFmtId="0" fontId="29" fillId="0" borderId="0" xfId="0" applyFont="1" applyAlignment="1">
      <alignment horizontal="left" vertical="top" wrapText="1"/>
    </xf>
    <xf numFmtId="0" fontId="39" fillId="0" borderId="0" xfId="0" applyFont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164" fontId="3" fillId="0" borderId="0" xfId="0" applyNumberFormat="1" applyFont="1" applyAlignment="1">
      <alignment vertical="center" wrapText="1"/>
    </xf>
    <xf numFmtId="0" fontId="29" fillId="0" borderId="29" xfId="0" applyFont="1" applyBorder="1" applyAlignment="1">
      <alignment horizontal="center" vertical="center" wrapText="1"/>
    </xf>
    <xf numFmtId="9" fontId="28" fillId="0" borderId="41" xfId="0" applyNumberFormat="1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9" fontId="3" fillId="0" borderId="40" xfId="0" applyNumberFormat="1" applyFont="1" applyBorder="1" applyAlignment="1">
      <alignment horizontal="center" vertical="center" wrapText="1"/>
    </xf>
    <xf numFmtId="165" fontId="3" fillId="0" borderId="12" xfId="0" applyNumberFormat="1" applyFont="1" applyBorder="1" applyAlignment="1">
      <alignment horizontal="center" vertical="center"/>
    </xf>
    <xf numFmtId="168" fontId="3" fillId="0" borderId="12" xfId="0" applyNumberFormat="1" applyFont="1" applyBorder="1" applyAlignment="1">
      <alignment horizontal="center" vertical="center"/>
    </xf>
    <xf numFmtId="49" fontId="29" fillId="0" borderId="12" xfId="0" applyNumberFormat="1" applyFont="1" applyBorder="1" applyAlignment="1">
      <alignment horizontal="center" vertical="center"/>
    </xf>
    <xf numFmtId="164" fontId="36" fillId="0" borderId="0" xfId="0" applyNumberFormat="1" applyFont="1" applyAlignment="1">
      <alignment wrapText="1"/>
    </xf>
    <xf numFmtId="164" fontId="29" fillId="25" borderId="12" xfId="0" applyNumberFormat="1" applyFont="1" applyFill="1" applyBorder="1" applyAlignment="1">
      <alignment vertical="center" wrapText="1"/>
    </xf>
    <xf numFmtId="166" fontId="1" fillId="0" borderId="0" xfId="0" applyNumberFormat="1" applyFont="1"/>
    <xf numFmtId="0" fontId="1" fillId="0" borderId="0" xfId="0" applyFont="1" applyAlignment="1">
      <alignment horizontal="right"/>
    </xf>
    <xf numFmtId="0" fontId="25" fillId="29" borderId="0" xfId="0" applyFont="1" applyFill="1" applyAlignment="1">
      <alignment vertical="center" wrapText="1"/>
    </xf>
    <xf numFmtId="0" fontId="43" fillId="33" borderId="47" xfId="0" applyFont="1" applyFill="1" applyBorder="1"/>
    <xf numFmtId="0" fontId="43" fillId="34" borderId="47" xfId="0" applyFont="1" applyFill="1" applyBorder="1"/>
    <xf numFmtId="1" fontId="27" fillId="0" borderId="12" xfId="0" applyNumberFormat="1" applyFont="1" applyBorder="1" applyAlignment="1">
      <alignment horizontal="center" vertical="center"/>
    </xf>
    <xf numFmtId="9" fontId="32" fillId="0" borderId="12" xfId="0" applyNumberFormat="1" applyFont="1" applyBorder="1" applyAlignment="1">
      <alignment horizontal="center" vertical="center"/>
    </xf>
    <xf numFmtId="0" fontId="3" fillId="0" borderId="0" xfId="38" applyFont="1"/>
    <xf numFmtId="0" fontId="29" fillId="0" borderId="0" xfId="0" applyFont="1"/>
    <xf numFmtId="168" fontId="41" fillId="32" borderId="0" xfId="0" applyNumberFormat="1" applyFont="1" applyFill="1"/>
    <xf numFmtId="168" fontId="28" fillId="32" borderId="14" xfId="0" applyNumberFormat="1" applyFont="1" applyFill="1" applyBorder="1"/>
    <xf numFmtId="168" fontId="3" fillId="26" borderId="35" xfId="0" applyNumberFormat="1" applyFont="1" applyFill="1" applyBorder="1" applyAlignment="1">
      <alignment horizontal="center" vertical="center" wrapText="1"/>
    </xf>
    <xf numFmtId="168" fontId="41" fillId="0" borderId="0" xfId="0" applyNumberFormat="1" applyFont="1"/>
    <xf numFmtId="168" fontId="3" fillId="0" borderId="12" xfId="0" applyNumberFormat="1" applyFont="1" applyBorder="1" applyAlignment="1">
      <alignment horizontal="center" vertical="center" wrapText="1"/>
    </xf>
    <xf numFmtId="168" fontId="32" fillId="0" borderId="12" xfId="0" applyNumberFormat="1" applyFont="1" applyBorder="1" applyAlignment="1">
      <alignment horizontal="center" vertical="center"/>
    </xf>
    <xf numFmtId="165" fontId="3" fillId="0" borderId="0" xfId="0" applyNumberFormat="1" applyFont="1"/>
    <xf numFmtId="168" fontId="32" fillId="0" borderId="35" xfId="0" applyNumberFormat="1" applyFont="1" applyBorder="1" applyAlignment="1">
      <alignment horizontal="center" vertical="center"/>
    </xf>
    <xf numFmtId="168" fontId="40" fillId="0" borderId="12" xfId="0" applyNumberFormat="1" applyFont="1" applyBorder="1" applyAlignment="1">
      <alignment horizontal="center" vertical="center"/>
    </xf>
    <xf numFmtId="168" fontId="40" fillId="0" borderId="35" xfId="0" applyNumberFormat="1" applyFont="1" applyBorder="1" applyAlignment="1">
      <alignment horizontal="center" vertical="center"/>
    </xf>
    <xf numFmtId="0" fontId="40" fillId="35" borderId="12" xfId="0" applyFont="1" applyFill="1" applyBorder="1" applyAlignment="1">
      <alignment vertical="center" wrapText="1"/>
    </xf>
    <xf numFmtId="168" fontId="3" fillId="35" borderId="12" xfId="0" applyNumberFormat="1" applyFont="1" applyFill="1" applyBorder="1" applyAlignment="1">
      <alignment horizontal="center" vertical="center"/>
    </xf>
    <xf numFmtId="165" fontId="32" fillId="35" borderId="12" xfId="0" applyNumberFormat="1" applyFont="1" applyFill="1" applyBorder="1" applyAlignment="1">
      <alignment horizontal="center" vertical="center"/>
    </xf>
    <xf numFmtId="164" fontId="32" fillId="26" borderId="12" xfId="0" applyNumberFormat="1" applyFont="1" applyFill="1" applyBorder="1" applyAlignment="1">
      <alignment horizontal="left" vertical="center" wrapText="1"/>
    </xf>
    <xf numFmtId="0" fontId="40" fillId="26" borderId="12" xfId="0" applyFont="1" applyFill="1" applyBorder="1" applyAlignment="1">
      <alignment vertical="center" wrapText="1"/>
    </xf>
    <xf numFmtId="168" fontId="3" fillId="26" borderId="12" xfId="0" applyNumberFormat="1" applyFont="1" applyFill="1" applyBorder="1" applyAlignment="1">
      <alignment horizontal="center" vertical="center"/>
    </xf>
    <xf numFmtId="165" fontId="32" fillId="26" borderId="12" xfId="0" applyNumberFormat="1" applyFont="1" applyFill="1" applyBorder="1" applyAlignment="1">
      <alignment horizontal="center" vertical="center"/>
    </xf>
    <xf numFmtId="164" fontId="32" fillId="26" borderId="12" xfId="0" applyNumberFormat="1" applyFont="1" applyFill="1" applyBorder="1" applyAlignment="1">
      <alignment vertical="center" wrapText="1"/>
    </xf>
    <xf numFmtId="164" fontId="40" fillId="26" borderId="12" xfId="0" applyNumberFormat="1" applyFont="1" applyFill="1" applyBorder="1" applyAlignment="1">
      <alignment vertical="center" wrapText="1"/>
    </xf>
    <xf numFmtId="0" fontId="32" fillId="26" borderId="12" xfId="0" applyFont="1" applyFill="1" applyBorder="1" applyAlignment="1">
      <alignment horizontal="left" vertical="center" wrapText="1"/>
    </xf>
    <xf numFmtId="0" fontId="29" fillId="0" borderId="0" xfId="0" applyFont="1" applyAlignment="1">
      <alignment vertical="center"/>
    </xf>
    <xf numFmtId="164" fontId="32" fillId="0" borderId="12" xfId="0" applyNumberFormat="1" applyFont="1" applyBorder="1" applyAlignment="1">
      <alignment vertical="top" wrapText="1"/>
    </xf>
    <xf numFmtId="0" fontId="46" fillId="0" borderId="12" xfId="0" applyFont="1" applyBorder="1" applyAlignment="1">
      <alignment vertical="center" wrapText="1"/>
    </xf>
    <xf numFmtId="169" fontId="3" fillId="0" borderId="12" xfId="0" applyNumberFormat="1" applyFont="1" applyBorder="1" applyAlignment="1">
      <alignment horizontal="center" vertical="center"/>
    </xf>
    <xf numFmtId="165" fontId="46" fillId="0" borderId="12" xfId="0" applyNumberFormat="1" applyFont="1" applyBorder="1" applyAlignment="1">
      <alignment horizontal="center" vertical="center"/>
    </xf>
    <xf numFmtId="164" fontId="32" fillId="35" borderId="12" xfId="0" applyNumberFormat="1" applyFont="1" applyFill="1" applyBorder="1" applyAlignment="1">
      <alignment horizontal="left" vertical="center"/>
    </xf>
    <xf numFmtId="1" fontId="32" fillId="35" borderId="12" xfId="0" applyNumberFormat="1" applyFont="1" applyFill="1" applyBorder="1" applyAlignment="1" applyProtection="1">
      <alignment horizontal="center" vertical="center"/>
      <protection locked="0"/>
    </xf>
    <xf numFmtId="168" fontId="32" fillId="35" borderId="12" xfId="0" applyNumberFormat="1" applyFont="1" applyFill="1" applyBorder="1" applyAlignment="1">
      <alignment horizontal="center" vertical="center"/>
    </xf>
    <xf numFmtId="9" fontId="32" fillId="35" borderId="12" xfId="0" applyNumberFormat="1" applyFont="1" applyFill="1" applyBorder="1" applyAlignment="1">
      <alignment horizontal="center" vertical="center"/>
    </xf>
    <xf numFmtId="168" fontId="40" fillId="35" borderId="12" xfId="0" applyNumberFormat="1" applyFont="1" applyFill="1" applyBorder="1" applyAlignment="1">
      <alignment horizontal="center" vertical="center"/>
    </xf>
    <xf numFmtId="165" fontId="3" fillId="35" borderId="12" xfId="0" applyNumberFormat="1" applyFont="1" applyFill="1" applyBorder="1" applyAlignment="1">
      <alignment horizontal="center" vertical="center"/>
    </xf>
    <xf numFmtId="168" fontId="32" fillId="35" borderId="35" xfId="0" applyNumberFormat="1" applyFont="1" applyFill="1" applyBorder="1" applyAlignment="1">
      <alignment vertical="center" wrapText="1"/>
    </xf>
    <xf numFmtId="168" fontId="32" fillId="35" borderId="13" xfId="0" applyNumberFormat="1" applyFont="1" applyFill="1" applyBorder="1" applyAlignment="1">
      <alignment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  <xf numFmtId="168" fontId="29" fillId="25" borderId="12" xfId="0" applyNumberFormat="1" applyFont="1" applyFill="1" applyBorder="1" applyAlignment="1">
      <alignment horizontal="center" vertical="center" wrapText="1"/>
    </xf>
    <xf numFmtId="0" fontId="2" fillId="25" borderId="38" xfId="0" applyFont="1" applyFill="1" applyBorder="1" applyAlignment="1">
      <alignment horizontal="center" vertical="center" wrapText="1"/>
    </xf>
    <xf numFmtId="0" fontId="2" fillId="25" borderId="15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2" fillId="25" borderId="21" xfId="38" applyFont="1" applyFill="1" applyBorder="1" applyAlignment="1">
      <alignment horizontal="center" vertical="center"/>
    </xf>
    <xf numFmtId="0" fontId="2" fillId="25" borderId="0" xfId="38" applyFont="1" applyFill="1" applyAlignment="1">
      <alignment horizontal="center" vertical="center"/>
    </xf>
    <xf numFmtId="0" fontId="48" fillId="0" borderId="27" xfId="0" applyFont="1" applyBorder="1" applyAlignment="1">
      <alignment horizontal="center" vertical="center" wrapText="1"/>
    </xf>
    <xf numFmtId="0" fontId="48" fillId="0" borderId="0" xfId="0" applyFont="1" applyBorder="1" applyAlignment="1">
      <alignment horizontal="center" vertical="center" wrapText="1"/>
    </xf>
    <xf numFmtId="164" fontId="2" fillId="0" borderId="10" xfId="0" applyNumberFormat="1" applyFont="1" applyBorder="1" applyAlignment="1">
      <alignment horizontal="center" vertical="center" wrapText="1"/>
    </xf>
    <xf numFmtId="164" fontId="2" fillId="0" borderId="11" xfId="0" applyNumberFormat="1" applyFont="1" applyBorder="1" applyAlignment="1">
      <alignment horizontal="center" vertical="center" wrapText="1"/>
    </xf>
    <xf numFmtId="164" fontId="36" fillId="0" borderId="19" xfId="0" applyNumberFormat="1" applyFont="1" applyBorder="1" applyAlignment="1">
      <alignment horizontal="center" wrapText="1"/>
    </xf>
    <xf numFmtId="164" fontId="36" fillId="0" borderId="0" xfId="0" applyNumberFormat="1" applyFont="1" applyAlignment="1">
      <alignment horizontal="center" wrapText="1"/>
    </xf>
    <xf numFmtId="1" fontId="45" fillId="0" borderId="12" xfId="0" applyNumberFormat="1" applyFont="1" applyBorder="1" applyAlignment="1" applyProtection="1">
      <alignment horizontal="center" vertical="center" wrapText="1"/>
      <protection locked="0"/>
    </xf>
    <xf numFmtId="164" fontId="29" fillId="25" borderId="12" xfId="0" applyNumberFormat="1" applyFont="1" applyFill="1" applyBorder="1" applyAlignment="1">
      <alignment horizontal="center" vertical="center" wrapText="1"/>
    </xf>
    <xf numFmtId="164" fontId="4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164" fontId="3" fillId="0" borderId="12" xfId="0" applyNumberFormat="1" applyFont="1" applyBorder="1" applyAlignment="1">
      <alignment horizontal="left" vertical="center"/>
    </xf>
    <xf numFmtId="0" fontId="33" fillId="24" borderId="12" xfId="0" applyFont="1" applyFill="1" applyBorder="1" applyAlignment="1">
      <alignment horizontal="center" vertical="center" wrapText="1"/>
    </xf>
    <xf numFmtId="168" fontId="29" fillId="25" borderId="32" xfId="0" applyNumberFormat="1" applyFont="1" applyFill="1" applyBorder="1" applyAlignment="1">
      <alignment horizontal="center" vertical="center"/>
    </xf>
    <xf numFmtId="168" fontId="29" fillId="25" borderId="33" xfId="0" applyNumberFormat="1" applyFont="1" applyFill="1" applyBorder="1" applyAlignment="1">
      <alignment horizontal="center" vertical="center"/>
    </xf>
    <xf numFmtId="168" fontId="29" fillId="25" borderId="31" xfId="0" applyNumberFormat="1" applyFont="1" applyFill="1" applyBorder="1" applyAlignment="1">
      <alignment horizontal="center" vertical="center"/>
    </xf>
    <xf numFmtId="164" fontId="29" fillId="25" borderId="32" xfId="0" applyNumberFormat="1" applyFont="1" applyFill="1" applyBorder="1" applyAlignment="1">
      <alignment horizontal="center" vertical="center" wrapText="1"/>
    </xf>
    <xf numFmtId="164" fontId="29" fillId="25" borderId="33" xfId="0" applyNumberFormat="1" applyFont="1" applyFill="1" applyBorder="1" applyAlignment="1">
      <alignment horizontal="center" vertical="center" wrapText="1"/>
    </xf>
    <xf numFmtId="164" fontId="29" fillId="25" borderId="31" xfId="0" applyNumberFormat="1" applyFont="1" applyFill="1" applyBorder="1" applyAlignment="1">
      <alignment horizontal="center" vertical="center" wrapText="1"/>
    </xf>
    <xf numFmtId="168" fontId="22" fillId="25" borderId="17" xfId="0" applyNumberFormat="1" applyFont="1" applyFill="1" applyBorder="1" applyAlignment="1">
      <alignment horizontal="center" vertical="center"/>
    </xf>
    <xf numFmtId="168" fontId="22" fillId="25" borderId="30" xfId="0" applyNumberFormat="1" applyFont="1" applyFill="1" applyBorder="1" applyAlignment="1">
      <alignment horizontal="center" vertical="center"/>
    </xf>
    <xf numFmtId="168" fontId="22" fillId="25" borderId="44" xfId="0" applyNumberFormat="1" applyFont="1" applyFill="1" applyBorder="1" applyAlignment="1">
      <alignment horizontal="center" vertical="center"/>
    </xf>
    <xf numFmtId="168" fontId="22" fillId="25" borderId="46" xfId="0" applyNumberFormat="1" applyFont="1" applyFill="1" applyBorder="1" applyAlignment="1">
      <alignment horizontal="center" vertical="center"/>
    </xf>
    <xf numFmtId="165" fontId="22" fillId="25" borderId="18" xfId="0" applyNumberFormat="1" applyFont="1" applyFill="1" applyBorder="1" applyAlignment="1">
      <alignment horizontal="center" vertical="center"/>
    </xf>
    <xf numFmtId="165" fontId="22" fillId="25" borderId="30" xfId="0" applyNumberFormat="1" applyFont="1" applyFill="1" applyBorder="1" applyAlignment="1">
      <alignment horizontal="center" vertical="center"/>
    </xf>
    <xf numFmtId="165" fontId="22" fillId="25" borderId="45" xfId="0" applyNumberFormat="1" applyFont="1" applyFill="1" applyBorder="1" applyAlignment="1">
      <alignment horizontal="center" vertical="center"/>
    </xf>
    <xf numFmtId="165" fontId="22" fillId="25" borderId="46" xfId="0" applyNumberFormat="1" applyFont="1" applyFill="1" applyBorder="1" applyAlignment="1">
      <alignment horizontal="center" vertical="center"/>
    </xf>
    <xf numFmtId="0" fontId="3" fillId="0" borderId="0" xfId="38" applyFont="1" applyAlignment="1" applyProtection="1">
      <alignment horizontal="center"/>
      <protection locked="0"/>
    </xf>
    <xf numFmtId="0" fontId="25" fillId="29" borderId="0" xfId="0" applyFont="1" applyFill="1" applyAlignment="1">
      <alignment horizontal="center" vertical="center" wrapText="1"/>
    </xf>
    <xf numFmtId="0" fontId="2" fillId="25" borderId="10" xfId="0" applyFont="1" applyFill="1" applyBorder="1" applyAlignment="1">
      <alignment horizontal="center" vertical="center"/>
    </xf>
    <xf numFmtId="0" fontId="2" fillId="25" borderId="34" xfId="0" applyFont="1" applyFill="1" applyBorder="1" applyAlignment="1">
      <alignment horizontal="center" vertical="center"/>
    </xf>
    <xf numFmtId="0" fontId="2" fillId="25" borderId="11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/>
    </xf>
    <xf numFmtId="0" fontId="29" fillId="24" borderId="13" xfId="0" applyFont="1" applyFill="1" applyBorder="1" applyAlignment="1">
      <alignment horizontal="center" vertical="center"/>
    </xf>
    <xf numFmtId="0" fontId="29" fillId="24" borderId="35" xfId="0" applyFont="1" applyFill="1" applyBorder="1" applyAlignment="1">
      <alignment horizontal="center" vertical="center" wrapText="1"/>
    </xf>
    <xf numFmtId="0" fontId="29" fillId="24" borderId="13" xfId="0" applyFont="1" applyFill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4" xfId="0" applyFont="1" applyBorder="1" applyAlignment="1">
      <alignment horizontal="center" vertical="center" wrapText="1"/>
    </xf>
    <xf numFmtId="0" fontId="31" fillId="0" borderId="11" xfId="0" applyFont="1" applyBorder="1" applyAlignment="1">
      <alignment horizontal="center" vertical="center" wrapText="1"/>
    </xf>
    <xf numFmtId="0" fontId="29" fillId="0" borderId="35" xfId="0" applyFont="1" applyBorder="1" applyAlignment="1">
      <alignment horizontal="center" vertical="center"/>
    </xf>
    <xf numFmtId="0" fontId="29" fillId="0" borderId="13" xfId="0" applyFont="1" applyBorder="1" applyAlignment="1">
      <alignment horizontal="center" vertical="center"/>
    </xf>
    <xf numFmtId="0" fontId="29" fillId="0" borderId="35" xfId="0" applyFont="1" applyBorder="1" applyAlignment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27" borderId="10" xfId="0" applyFont="1" applyFill="1" applyBorder="1" applyAlignment="1">
      <alignment horizontal="center" vertical="center" wrapText="1"/>
    </xf>
    <xf numFmtId="0" fontId="29" fillId="27" borderId="11" xfId="0" applyFont="1" applyFill="1" applyBorder="1" applyAlignment="1">
      <alignment horizontal="center" vertical="center" wrapText="1"/>
    </xf>
    <xf numFmtId="0" fontId="29" fillId="27" borderId="35" xfId="0" applyFont="1" applyFill="1" applyBorder="1" applyAlignment="1">
      <alignment horizontal="center" vertical="center" wrapText="1"/>
    </xf>
    <xf numFmtId="0" fontId="29" fillId="27" borderId="13" xfId="0" applyFont="1" applyFill="1" applyBorder="1" applyAlignment="1">
      <alignment horizontal="center" vertical="center" wrapText="1"/>
    </xf>
    <xf numFmtId="164" fontId="22" fillId="0" borderId="0" xfId="0" applyNumberFormat="1" applyFont="1" applyAlignment="1">
      <alignment horizontal="center" vertical="center" wrapText="1"/>
    </xf>
    <xf numFmtId="164" fontId="2" fillId="0" borderId="12" xfId="0" applyNumberFormat="1" applyFont="1" applyBorder="1" applyAlignment="1">
      <alignment horizontal="center" vertical="center" wrapText="1"/>
    </xf>
    <xf numFmtId="0" fontId="2" fillId="28" borderId="12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center" vertical="center" wrapText="1"/>
    </xf>
    <xf numFmtId="0" fontId="3" fillId="0" borderId="37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168" fontId="2" fillId="25" borderId="12" xfId="0" applyNumberFormat="1" applyFont="1" applyFill="1" applyBorder="1" applyAlignment="1">
      <alignment horizontal="center" vertical="center"/>
    </xf>
    <xf numFmtId="168" fontId="2" fillId="25" borderId="12" xfId="0" applyNumberFormat="1" applyFont="1" applyFill="1" applyBorder="1" applyAlignment="1">
      <alignment horizontal="center" vertical="center" wrapText="1"/>
    </xf>
    <xf numFmtId="0" fontId="47" fillId="0" borderId="28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 vertical="center" wrapText="1"/>
    </xf>
    <xf numFmtId="0" fontId="29" fillId="0" borderId="17" xfId="0" applyFont="1" applyBorder="1" applyAlignment="1">
      <alignment horizontal="center" vertical="center" wrapText="1"/>
    </xf>
    <xf numFmtId="0" fontId="29" fillId="0" borderId="18" xfId="0" applyFont="1" applyBorder="1" applyAlignment="1">
      <alignment horizontal="center" vertical="center" wrapText="1"/>
    </xf>
    <xf numFmtId="0" fontId="29" fillId="0" borderId="26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164" fontId="35" fillId="0" borderId="19" xfId="0" applyNumberFormat="1" applyFont="1" applyBorder="1" applyAlignment="1">
      <alignment horizontal="center" vertical="top" wrapText="1"/>
    </xf>
    <xf numFmtId="164" fontId="35" fillId="0" borderId="16" xfId="0" applyNumberFormat="1" applyFont="1" applyBorder="1" applyAlignment="1">
      <alignment horizontal="center" vertical="top" wrapText="1"/>
    </xf>
    <xf numFmtId="164" fontId="35" fillId="0" borderId="0" xfId="0" applyNumberFormat="1" applyFont="1" applyAlignment="1">
      <alignment horizontal="center" vertical="top" wrapText="1"/>
    </xf>
    <xf numFmtId="164" fontId="35" fillId="0" borderId="20" xfId="0" applyNumberFormat="1" applyFont="1" applyBorder="1" applyAlignment="1">
      <alignment horizontal="center" vertical="top" wrapText="1"/>
    </xf>
    <xf numFmtId="164" fontId="29" fillId="0" borderId="12" xfId="0" applyNumberFormat="1" applyFont="1" applyBorder="1" applyAlignment="1">
      <alignment horizontal="center" vertical="center" wrapText="1"/>
    </xf>
    <xf numFmtId="0" fontId="29" fillId="0" borderId="39" xfId="0" applyFont="1" applyBorder="1" applyAlignment="1">
      <alignment horizontal="center" vertical="center" wrapText="1"/>
    </xf>
    <xf numFmtId="0" fontId="29" fillId="0" borderId="23" xfId="0" applyFont="1" applyBorder="1" applyAlignment="1">
      <alignment horizontal="center" vertical="center" wrapText="1"/>
    </xf>
    <xf numFmtId="1" fontId="27" fillId="0" borderId="12" xfId="0" applyNumberFormat="1" applyFont="1" applyBorder="1" applyAlignment="1">
      <alignment horizontal="center" vertical="center" wrapText="1"/>
    </xf>
    <xf numFmtId="0" fontId="26" fillId="0" borderId="0" xfId="34" applyFont="1" applyAlignment="1" applyProtection="1">
      <alignment horizontal="center" vertical="top" wrapText="1"/>
    </xf>
    <xf numFmtId="0" fontId="25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top" wrapText="1"/>
    </xf>
    <xf numFmtId="0" fontId="29" fillId="0" borderId="0" xfId="0" applyFont="1" applyAlignment="1" applyProtection="1">
      <alignment horizontal="center" wrapText="1"/>
      <protection locked="0"/>
    </xf>
    <xf numFmtId="0" fontId="2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2" fillId="25" borderId="21" xfId="0" applyFont="1" applyFill="1" applyBorder="1" applyAlignment="1">
      <alignment horizontal="center" vertical="center" wrapText="1"/>
    </xf>
    <xf numFmtId="0" fontId="2" fillId="25" borderId="0" xfId="0" applyFont="1" applyFill="1" applyAlignment="1">
      <alignment horizontal="center" vertical="center" wrapText="1"/>
    </xf>
    <xf numFmtId="0" fontId="29" fillId="0" borderId="12" xfId="0" applyFont="1" applyBorder="1" applyAlignment="1">
      <alignment horizontal="center" vertical="center" wrapText="1"/>
    </xf>
    <xf numFmtId="0" fontId="29" fillId="0" borderId="0" xfId="0" applyFont="1" applyAlignment="1">
      <alignment horizontal="center" vertical="center" wrapText="1"/>
    </xf>
    <xf numFmtId="0" fontId="39" fillId="0" borderId="0" xfId="0" applyFont="1" applyAlignment="1" applyProtection="1">
      <alignment horizontal="center" vertical="center"/>
      <protection locked="0"/>
    </xf>
    <xf numFmtId="0" fontId="38" fillId="0" borderId="0" xfId="0" applyFont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29" fillId="0" borderId="0" xfId="0" applyFont="1" applyAlignment="1" applyProtection="1">
      <alignment horizontal="left" vertical="center"/>
      <protection locked="0"/>
    </xf>
    <xf numFmtId="0" fontId="29" fillId="0" borderId="0" xfId="0" applyFont="1" applyAlignment="1" applyProtection="1">
      <alignment horizontal="center" vertical="center"/>
      <protection locked="0"/>
    </xf>
    <xf numFmtId="0" fontId="3" fillId="0" borderId="12" xfId="0" applyFont="1" applyBorder="1" applyAlignment="1">
      <alignment horizontal="left" vertical="center"/>
    </xf>
    <xf numFmtId="164" fontId="2" fillId="25" borderId="17" xfId="0" applyNumberFormat="1" applyFont="1" applyFill="1" applyBorder="1" applyAlignment="1">
      <alignment horizontal="center" vertical="center" wrapText="1"/>
    </xf>
    <xf numFmtId="164" fontId="2" fillId="25" borderId="18" xfId="0" applyNumberFormat="1" applyFont="1" applyFill="1" applyBorder="1" applyAlignment="1">
      <alignment horizontal="center" vertical="center" wrapText="1"/>
    </xf>
    <xf numFmtId="164" fontId="2" fillId="25" borderId="30" xfId="0" applyNumberFormat="1" applyFont="1" applyFill="1" applyBorder="1" applyAlignment="1">
      <alignment horizontal="center" vertical="center" wrapText="1"/>
    </xf>
    <xf numFmtId="164" fontId="2" fillId="25" borderId="44" xfId="0" applyNumberFormat="1" applyFont="1" applyFill="1" applyBorder="1" applyAlignment="1">
      <alignment horizontal="center" vertical="center" wrapText="1"/>
    </xf>
    <xf numFmtId="164" fontId="2" fillId="25" borderId="45" xfId="0" applyNumberFormat="1" applyFont="1" applyFill="1" applyBorder="1" applyAlignment="1">
      <alignment horizontal="center" vertical="center" wrapText="1"/>
    </xf>
    <xf numFmtId="164" fontId="2" fillId="25" borderId="46" xfId="0" applyNumberFormat="1" applyFont="1" applyFill="1" applyBorder="1" applyAlignment="1">
      <alignment horizontal="center" vertical="center" wrapText="1"/>
    </xf>
    <xf numFmtId="164" fontId="2" fillId="25" borderId="12" xfId="0" applyNumberFormat="1" applyFont="1" applyFill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/>
    </xf>
    <xf numFmtId="168" fontId="33" fillId="0" borderId="12" xfId="0" applyNumberFormat="1" applyFont="1" applyBorder="1" applyAlignment="1">
      <alignment horizontal="center" vertical="center"/>
    </xf>
    <xf numFmtId="165" fontId="33" fillId="0" borderId="12" xfId="0" applyNumberFormat="1" applyFont="1" applyBorder="1" applyAlignment="1">
      <alignment horizontal="center" vertical="center"/>
    </xf>
  </cellXfs>
  <cellStyles count="44">
    <cellStyle name="20% - Accent1 2" xfId="1" xr:uid="{00000000-0005-0000-0000-000000000000}"/>
    <cellStyle name="20% - Accent2 2" xfId="2" xr:uid="{00000000-0005-0000-0000-000001000000}"/>
    <cellStyle name="20% - Accent3 2" xfId="3" xr:uid="{00000000-0005-0000-0000-000002000000}"/>
    <cellStyle name="20% - Accent4 2" xfId="4" xr:uid="{00000000-0005-0000-0000-000003000000}"/>
    <cellStyle name="20% - Accent5 2" xfId="5" xr:uid="{00000000-0005-0000-0000-000004000000}"/>
    <cellStyle name="20% - Accent6 2" xfId="6" xr:uid="{00000000-0005-0000-0000-000005000000}"/>
    <cellStyle name="40% - Accent1 2" xfId="7" xr:uid="{00000000-0005-0000-0000-000006000000}"/>
    <cellStyle name="40% - Accent2 2" xfId="8" xr:uid="{00000000-0005-0000-0000-000007000000}"/>
    <cellStyle name="40% - Accent3 2" xfId="9" xr:uid="{00000000-0005-0000-0000-000008000000}"/>
    <cellStyle name="40% - Accent4 2" xfId="10" xr:uid="{00000000-0005-0000-0000-000009000000}"/>
    <cellStyle name="40% - Accent5 2" xfId="11" xr:uid="{00000000-0005-0000-0000-00000A000000}"/>
    <cellStyle name="40% - Accent6 2" xfId="12" xr:uid="{00000000-0005-0000-0000-00000B000000}"/>
    <cellStyle name="60% - Accent1 2" xfId="13" xr:uid="{00000000-0005-0000-0000-00000C000000}"/>
    <cellStyle name="60% - Accent2 2" xfId="14" xr:uid="{00000000-0005-0000-0000-00000D000000}"/>
    <cellStyle name="60% - Accent3 2" xfId="15" xr:uid="{00000000-0005-0000-0000-00000E000000}"/>
    <cellStyle name="60% - Accent4 2" xfId="16" xr:uid="{00000000-0005-0000-0000-00000F000000}"/>
    <cellStyle name="60% - Accent5 2" xfId="17" xr:uid="{00000000-0005-0000-0000-000010000000}"/>
    <cellStyle name="60% - Accent6 2" xfId="18" xr:uid="{00000000-0005-0000-0000-000011000000}"/>
    <cellStyle name="Accent1 2" xfId="19" xr:uid="{00000000-0005-0000-0000-000012000000}"/>
    <cellStyle name="Accent2 2" xfId="20" xr:uid="{00000000-0005-0000-0000-000013000000}"/>
    <cellStyle name="Accent3 2" xfId="21" xr:uid="{00000000-0005-0000-0000-000014000000}"/>
    <cellStyle name="Accent4 2" xfId="22" xr:uid="{00000000-0005-0000-0000-000015000000}"/>
    <cellStyle name="Accent5 2" xfId="23" xr:uid="{00000000-0005-0000-0000-000016000000}"/>
    <cellStyle name="Accent6 2" xfId="24" xr:uid="{00000000-0005-0000-0000-000017000000}"/>
    <cellStyle name="Bad 2" xfId="25" xr:uid="{00000000-0005-0000-0000-000018000000}"/>
    <cellStyle name="Calculation 2" xfId="26" xr:uid="{00000000-0005-0000-0000-000019000000}"/>
    <cellStyle name="Check Cell 2" xfId="27" xr:uid="{00000000-0005-0000-0000-00001A000000}"/>
    <cellStyle name="Explanatory Text 2" xfId="28" xr:uid="{00000000-0005-0000-0000-00001B000000}"/>
    <cellStyle name="Good 2" xfId="29" xr:uid="{00000000-0005-0000-0000-00001C000000}"/>
    <cellStyle name="Heading 1 2" xfId="30" xr:uid="{00000000-0005-0000-0000-00001D000000}"/>
    <cellStyle name="Heading 2 2" xfId="31" xr:uid="{00000000-0005-0000-0000-00001E000000}"/>
    <cellStyle name="Heading 3 2" xfId="32" xr:uid="{00000000-0005-0000-0000-00001F000000}"/>
    <cellStyle name="Heading 4 2" xfId="33" xr:uid="{00000000-0005-0000-0000-000020000000}"/>
    <cellStyle name="Hyperlink" xfId="34" builtinId="8"/>
    <cellStyle name="Input 2" xfId="35" xr:uid="{00000000-0005-0000-0000-000021000000}"/>
    <cellStyle name="Linked Cell 2" xfId="36" xr:uid="{00000000-0005-0000-0000-000022000000}"/>
    <cellStyle name="Neutral 2" xfId="37" xr:uid="{00000000-0005-0000-0000-000023000000}"/>
    <cellStyle name="Normal" xfId="0" builtinId="0"/>
    <cellStyle name="Normal 2" xfId="38" xr:uid="{00000000-0005-0000-0000-000024000000}"/>
    <cellStyle name="Note 2" xfId="39" xr:uid="{00000000-0005-0000-0000-000025000000}"/>
    <cellStyle name="Output 2" xfId="40" xr:uid="{00000000-0005-0000-0000-000026000000}"/>
    <cellStyle name="Title 2" xfId="41" xr:uid="{00000000-0005-0000-0000-000027000000}"/>
    <cellStyle name="Total 2" xfId="42" xr:uid="{00000000-0005-0000-0000-000028000000}"/>
    <cellStyle name="Warning Text 2" xfId="43" xr:uid="{00000000-0005-0000-0000-000029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296238</xdr:colOff>
      <xdr:row>12</xdr:row>
      <xdr:rowOff>7739</xdr:rowOff>
    </xdr:from>
    <xdr:to>
      <xdr:col>12</xdr:col>
      <xdr:colOff>611271</xdr:colOff>
      <xdr:row>15</xdr:row>
      <xdr:rowOff>96411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6642671" y="3197009"/>
          <a:ext cx="3290257" cy="7308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ЗА </a:t>
          </a:r>
          <a:r>
            <a:rPr lang="bg-BG" sz="1000" b="1">
              <a:latin typeface="Times New Roman" panose="02020603050405020304" pitchFamily="18" charset="0"/>
              <a:cs typeface="Times New Roman" panose="02020603050405020304" pitchFamily="18" charset="0"/>
            </a:rPr>
            <a:t>ИНФОРМАЦИЯ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: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1" baseline="0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тел.: 0884 110 414</a:t>
          </a:r>
          <a:r>
            <a:rPr lang="en-US" sz="1100" b="1">
              <a:solidFill>
                <a:schemeClr val="dk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 0884 267 755</a:t>
          </a:r>
          <a:endParaRPr lang="bg-BG" sz="1100" b="1">
            <a:solidFill>
              <a:schemeClr val="dk1"/>
            </a:solidFill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имейл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: realizacia@prosveta.bg</a:t>
          </a:r>
        </a:p>
      </xdr:txBody>
    </xdr:sp>
    <xdr:clientData/>
  </xdr:twoCellAnchor>
  <xdr:twoCellAnchor>
    <xdr:from>
      <xdr:col>7</xdr:col>
      <xdr:colOff>295060</xdr:colOff>
      <xdr:row>6</xdr:row>
      <xdr:rowOff>124662</xdr:rowOff>
    </xdr:from>
    <xdr:to>
      <xdr:col>12</xdr:col>
      <xdr:colOff>600568</xdr:colOff>
      <xdr:row>11</xdr:row>
      <xdr:rowOff>76093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6641493" y="1997555"/>
          <a:ext cx="3280732" cy="105376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>
            <a:lnSpc>
              <a:spcPct val="100000"/>
            </a:lnSpc>
          </a:pPr>
          <a:r>
            <a:rPr lang="bg-BG" sz="1100" b="1">
              <a:ln>
                <a:noFill/>
              </a:ln>
              <a:latin typeface="Times New Roman" panose="02020603050405020304" pitchFamily="18" charset="0"/>
              <a:cs typeface="Times New Roman" panose="02020603050405020304" pitchFamily="18" charset="0"/>
            </a:rPr>
            <a:t>АДРЕС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 ЗА ПОЛУЧАВАНЕ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ЗАЯВКАТА: 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гр. София 1839,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бул. „Ботевградско шосе“ № 234</a:t>
          </a:r>
        </a:p>
        <a:p>
          <a:pPr algn="ctr">
            <a:lnSpc>
              <a:spcPct val="100000"/>
            </a:lnSpc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Отдел „Реализация“</a:t>
          </a:r>
          <a:endParaRPr lang="bg-BG" sz="10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149832</xdr:colOff>
      <xdr:row>61</xdr:row>
      <xdr:rowOff>10702</xdr:rowOff>
    </xdr:from>
    <xdr:to>
      <xdr:col>12</xdr:col>
      <xdr:colOff>579162</xdr:colOff>
      <xdr:row>65</xdr:row>
      <xdr:rowOff>149831</xdr:rowOff>
    </xdr:to>
    <xdr:sp macro="" textlink="">
      <xdr:nvSpPr>
        <xdr:cNvPr id="7" name="Текстово поле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063484" y="14844017"/>
          <a:ext cx="2837335" cy="1359185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000"/>
            </a:lnSpc>
          </a:pPr>
          <a: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 ще получите:</a:t>
          </a:r>
        </a:p>
        <a:p>
          <a:pPr algn="l">
            <a:lnSpc>
              <a:spcPct val="100000"/>
            </a:lnSpc>
          </a:pPr>
          <a:b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</a:p>
        <a:p>
          <a:pPr algn="l">
            <a:lnSpc>
              <a:spcPct val="100000"/>
            </a:lnSpc>
          </a:pP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>
    <xdr:from>
      <xdr:col>8</xdr:col>
      <xdr:colOff>160534</xdr:colOff>
      <xdr:row>66</xdr:row>
      <xdr:rowOff>62663</xdr:rowOff>
    </xdr:from>
    <xdr:to>
      <xdr:col>12</xdr:col>
      <xdr:colOff>577922</xdr:colOff>
      <xdr:row>70</xdr:row>
      <xdr:rowOff>32108</xdr:rowOff>
    </xdr:to>
    <xdr:sp macro="" textlink="">
      <xdr:nvSpPr>
        <xdr:cNvPr id="8" name="Текстово поле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7074186" y="16362185"/>
          <a:ext cx="2825393" cy="1178799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bg-BG" sz="11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en-US" sz="1100" b="1" i="0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екземпляр от познавателните книжки в комплекта</a:t>
          </a:r>
          <a:r>
            <a:rPr lang="en-US" sz="11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100" b="1" i="0" u="none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128427</xdr:colOff>
      <xdr:row>70</xdr:row>
      <xdr:rowOff>284974</xdr:rowOff>
    </xdr:from>
    <xdr:to>
      <xdr:col>12</xdr:col>
      <xdr:colOff>556517</xdr:colOff>
      <xdr:row>79</xdr:row>
      <xdr:rowOff>7883</xdr:rowOff>
    </xdr:to>
    <xdr:sp macro="" textlink="">
      <xdr:nvSpPr>
        <xdr:cNvPr id="10" name="Текстово поле 8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7042079" y="17793850"/>
          <a:ext cx="2836095" cy="2120213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 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„Чуден свят“, получава: 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/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(електронен вариант);</a:t>
          </a:r>
          <a:endParaRPr lang="en-US" sz="1100" b="0" i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l"/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</a:t>
          </a:r>
          <a:r>
            <a:rPr lang="bg-BG" sz="11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за учителя (електронен вариант);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</a:t>
          </a:r>
          <a:r>
            <a:rPr lang="en-US" sz="1100" b="0" i="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вариант</a:t>
          </a:r>
          <a:r>
            <a:rPr lang="en-US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.</a:t>
          </a: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8</xdr:col>
      <xdr:colOff>10703</xdr:colOff>
      <xdr:row>85</xdr:row>
      <xdr:rowOff>2997</xdr:rowOff>
    </xdr:from>
    <xdr:to>
      <xdr:col>12</xdr:col>
      <xdr:colOff>620732</xdr:colOff>
      <xdr:row>88</xdr:row>
      <xdr:rowOff>160533</xdr:rowOff>
    </xdr:to>
    <xdr:sp macro="" textlink="">
      <xdr:nvSpPr>
        <xdr:cNvPr id="17" name="Текстово поле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/>
      </xdr:nvSpPr>
      <xdr:spPr>
        <a:xfrm>
          <a:off x="6924355" y="21557323"/>
          <a:ext cx="3018034" cy="11849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ct val="100000"/>
            </a:lnSpc>
          </a:pPr>
          <a: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поръчка на 10 и повече комплекта  ще получите:</a:t>
          </a:r>
        </a:p>
        <a:p>
          <a:pPr algn="l">
            <a:lnSpc>
              <a:spcPct val="100000"/>
            </a:lnSpc>
          </a:pPr>
          <a:br>
            <a:rPr lang="bg-BG" sz="1100" b="1" i="0" u="sng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екземпляр от познавателните книжки в комплекта;</a:t>
          </a:r>
        </a:p>
        <a:p>
          <a:pPr algn="l">
            <a:lnSpc>
              <a:spcPct val="100000"/>
            </a:lnSpc>
          </a:pPr>
          <a:r>
            <a:rPr lang="bg-BG" sz="1100" b="0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книга за учителя;</a:t>
          </a:r>
        </a:p>
      </xdr:txBody>
    </xdr:sp>
    <xdr:clientData/>
  </xdr:twoCellAnchor>
  <xdr:twoCellAnchor editAs="oneCell">
    <xdr:from>
      <xdr:col>8</xdr:col>
      <xdr:colOff>21404</xdr:colOff>
      <xdr:row>94</xdr:row>
      <xdr:rowOff>117726</xdr:rowOff>
    </xdr:from>
    <xdr:to>
      <xdr:col>12</xdr:col>
      <xdr:colOff>608637</xdr:colOff>
      <xdr:row>101</xdr:row>
      <xdr:rowOff>391275</xdr:rowOff>
    </xdr:to>
    <xdr:sp macro="" textlink="">
      <xdr:nvSpPr>
        <xdr:cNvPr id="19" name="Текстово поле 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 txBox="1"/>
      </xdr:nvSpPr>
      <xdr:spPr>
        <a:xfrm>
          <a:off x="6935056" y="24401125"/>
          <a:ext cx="2975225" cy="201801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300"/>
            </a:lnSpc>
          </a:pP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Всеки учител, който работипрез учебната 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6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/202</a:t>
          </a:r>
          <a:r>
            <a:rPr lang="en-US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7</a:t>
          </a:r>
          <a:r>
            <a:rPr lang="bg-BG" sz="1100" b="1" i="0" u="sng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година с книжките от поредицата „Ръка за ръка“,  получава: </a:t>
          </a:r>
        </a:p>
        <a:p>
          <a:pPr algn="l">
            <a:lnSpc>
              <a:spcPts val="1200"/>
            </a:lnSpc>
          </a:pPr>
          <a:endParaRPr lang="bg-BG" sz="110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300"/>
            </a:lnSpc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достъп до електронните познавателни книжки;</a:t>
          </a:r>
          <a:endParaRPr lang="bg-BG" sz="1100" spc="4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допълнителни материали за разпечатване  (електронен вариант);</a:t>
          </a:r>
          <a:endParaRPr lang="bg-BG" sz="1100" spc="4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algn="l">
            <a:lnSpc>
              <a:spcPts val="1200"/>
            </a:lnSpc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примерно годишно тематично разпределение (електронен вариант</a:t>
          </a:r>
          <a:r>
            <a:rPr lang="en-US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)</a:t>
          </a: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;</a:t>
          </a:r>
          <a:endParaRPr lang="en-US" sz="1100" b="0" i="0" spc="40" baseline="0">
            <a:solidFill>
              <a:schemeClr val="dk1"/>
            </a:solidFill>
            <a:effectLst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l" defTabSz="914400" eaLnBrk="1" fontAlgn="auto" latinLnBrk="0" hangingPunct="1">
            <a:lnSpc>
              <a:spcPts val="1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</a:t>
          </a:r>
          <a:r>
            <a:rPr lang="en-US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100" b="0" i="0" spc="40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книга за учителя (електронен вариант).</a:t>
          </a:r>
          <a:endParaRPr lang="bg-BG" sz="1100" spc="40" baseline="0">
            <a:effectLst/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1</xdr:col>
      <xdr:colOff>10703</xdr:colOff>
      <xdr:row>104</xdr:row>
      <xdr:rowOff>71916</xdr:rowOff>
    </xdr:from>
    <xdr:to>
      <xdr:col>12</xdr:col>
      <xdr:colOff>607351</xdr:colOff>
      <xdr:row>104</xdr:row>
      <xdr:rowOff>727754</xdr:rowOff>
    </xdr:to>
    <xdr:sp macro="" textlink="">
      <xdr:nvSpPr>
        <xdr:cNvPr id="20" name="Текстово поле 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/>
      </xdr:nvSpPr>
      <xdr:spPr>
        <a:xfrm>
          <a:off x="10703" y="26859641"/>
          <a:ext cx="9867471" cy="655838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l">
            <a:lnSpc>
              <a:spcPts val="12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Допълнително за учителя:</a:t>
          </a:r>
        </a:p>
        <a:p>
          <a:pPr algn="l">
            <a:lnSpc>
              <a:spcPts val="1700"/>
            </a:lnSpc>
          </a:pP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на 10 и повече броя от заглавие получавате допълнителен екземпляр за учителя.</a:t>
          </a:r>
          <a:b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lang="bg-BG" sz="1200" b="1" i="0" u="none" strike="noStrik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● При поръчка до 10 броя от заглавие получавате 50% търговска отстъпка при закупуване на 1 брой за учителя.</a:t>
          </a:r>
          <a:r>
            <a:rPr lang="bg-BG" sz="1200" b="1" i="0" u="none" strike="noStrik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endParaRPr lang="bg-BG" sz="12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7</xdr:col>
      <xdr:colOff>254605</xdr:colOff>
      <xdr:row>15</xdr:row>
      <xdr:rowOff>182154</xdr:rowOff>
    </xdr:from>
    <xdr:to>
      <xdr:col>12</xdr:col>
      <xdr:colOff>584878</xdr:colOff>
      <xdr:row>28</xdr:row>
      <xdr:rowOff>220255</xdr:rowOff>
    </xdr:to>
    <xdr:sp macro="" textlink="">
      <xdr:nvSpPr>
        <xdr:cNvPr id="9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601038" y="4013558"/>
          <a:ext cx="3305497" cy="2917006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tIns="36000" bIns="36000" rtlCol="0" anchor="ctr" anchorCtr="0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Плащането се извършва в брой</a:t>
          </a:r>
          <a:b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при получаване на познавателните книжки</a:t>
          </a:r>
          <a:b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</a:b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 помагалата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или по сметка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  <a:r>
            <a:rPr lang="bg-BG" sz="1100" b="1">
              <a:latin typeface="Times New Roman" panose="02020603050405020304" pitchFamily="18" charset="0"/>
              <a:cs typeface="Times New Roman" panose="02020603050405020304" pitchFamily="18" charset="0"/>
            </a:rPr>
            <a:t>на издателството. </a:t>
          </a:r>
          <a:r>
            <a:rPr lang="en-US" sz="1100" b="1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algn="ctr">
            <a:lnSpc>
              <a:spcPct val="100000"/>
            </a:lnSpc>
            <a:spcAft>
              <a:spcPts val="200"/>
            </a:spcAft>
          </a:pPr>
          <a:r>
            <a:rPr lang="bg-BG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Банкови сметки: </a:t>
          </a:r>
          <a:r>
            <a:rPr lang="en-US" sz="1100" b="1" u="sng">
              <a:latin typeface="Times New Roman" panose="02020603050405020304" pitchFamily="18" charset="0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ОБЕДИНЕНА БЪЛГАРСКА БАНКА АД </a:t>
          </a:r>
          <a:endParaRPr kumimoji="0" lang="en-US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EUR - IBAN: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BG66UBBS81551061225408 </a:t>
          </a:r>
          <a:b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</a:b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</a:t>
          </a:r>
          <a:r>
            <a:rPr kumimoji="0" lang="en-GB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UBBSBGSF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USD - IBAN: BG</a:t>
          </a:r>
          <a:r>
            <a:rPr kumimoji="0" lang="bg-BG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08</a:t>
          </a: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UBBS81551161225401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200"/>
            </a:spcAft>
            <a:buClrTx/>
            <a:buSzTx/>
            <a:buFontTx/>
            <a:buNone/>
            <a:tabLst/>
            <a:defRPr/>
          </a:pPr>
          <a:r>
            <a:rPr kumimoji="0" lang="en-US" sz="11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BIC: UBBSBGSF</a:t>
          </a:r>
          <a:endParaRPr kumimoji="0" lang="bg-BG" sz="1100" b="1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algn="ctr">
            <a:lnSpc>
              <a:spcPct val="100000"/>
            </a:lnSpc>
            <a:spcAft>
              <a:spcPts val="300"/>
            </a:spcAft>
          </a:pP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  <a:p>
          <a:pPr marL="457200" marR="0" lvl="1" indent="0" algn="l" defTabSz="914400" eaLnBrk="1" fontAlgn="auto" latinLnBrk="0" hangingPunct="1">
            <a:lnSpc>
              <a:spcPts val="700"/>
            </a:lnSpc>
            <a:spcBef>
              <a:spcPts val="0"/>
            </a:spcBef>
            <a:spcAft>
              <a:spcPts val="300"/>
            </a:spcAft>
            <a:buClrTx/>
            <a:buSzTx/>
            <a:buFontTx/>
            <a:buNone/>
            <a:tabLst/>
            <a:defRPr/>
          </a:pPr>
          <a:br>
            <a:rPr 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endParaRPr lang="en-US" sz="1100" b="1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  <xdr:twoCellAnchor>
    <xdr:from>
      <xdr:col>2</xdr:col>
      <xdr:colOff>2952749</xdr:colOff>
      <xdr:row>30</xdr:row>
      <xdr:rowOff>133350</xdr:rowOff>
    </xdr:from>
    <xdr:to>
      <xdr:col>8</xdr:col>
      <xdr:colOff>581024</xdr:colOff>
      <xdr:row>31</xdr:row>
      <xdr:rowOff>209549</xdr:rowOff>
    </xdr:to>
    <xdr:sp macro="" textlink="">
      <xdr:nvSpPr>
        <xdr:cNvPr id="21" name="TextBox 7">
          <a:extLst>
            <a:ext uri="{FF2B5EF4-FFF2-40B4-BE49-F238E27FC236}">
              <a16:creationId xmlns:a16="http://schemas.microsoft.com/office/drawing/2014/main" id="{BE5882D7-98CF-4D53-9735-4A09BC35D958}"/>
            </a:ext>
          </a:extLst>
        </xdr:cNvPr>
        <xdr:cNvSpPr txBox="1"/>
      </xdr:nvSpPr>
      <xdr:spPr>
        <a:xfrm>
          <a:off x="3362324" y="7143750"/>
          <a:ext cx="5248275" cy="371474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ДАННИ ЗА ФАКТУРА</a:t>
          </a:r>
        </a:p>
      </xdr:txBody>
    </xdr:sp>
    <xdr:clientData/>
  </xdr:twoCellAnchor>
  <xdr:twoCellAnchor>
    <xdr:from>
      <xdr:col>1</xdr:col>
      <xdr:colOff>264023</xdr:colOff>
      <xdr:row>35</xdr:row>
      <xdr:rowOff>201203</xdr:rowOff>
    </xdr:from>
    <xdr:to>
      <xdr:col>12</xdr:col>
      <xdr:colOff>288961</xdr:colOff>
      <xdr:row>39</xdr:row>
      <xdr:rowOff>1</xdr:rowOff>
    </xdr:to>
    <xdr:sp macro="" textlink="">
      <xdr:nvSpPr>
        <xdr:cNvPr id="22" name="TextBox 7">
          <a:extLst>
            <a:ext uri="{FF2B5EF4-FFF2-40B4-BE49-F238E27FC236}">
              <a16:creationId xmlns:a16="http://schemas.microsoft.com/office/drawing/2014/main" id="{9CD1D111-9186-44BB-A16D-97EA0370F4C4}"/>
            </a:ext>
          </a:extLst>
        </xdr:cNvPr>
        <xdr:cNvSpPr txBox="1"/>
      </xdr:nvSpPr>
      <xdr:spPr>
        <a:xfrm>
          <a:off x="264023" y="8977046"/>
          <a:ext cx="9346595" cy="612168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ПОЛУЧАВАНЕ НА ЗАЯВЕНИТЕ </a:t>
          </a:r>
          <a:r>
            <a:rPr kumimoji="0" lang="bg-BG" sz="1600" b="1" i="0" u="none" strike="noStrike" kern="0" cap="none" spc="0" normalizeH="0" baseline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УЧЕБНИЦИ И УЧЕБНИ ПОМАГАЛА</a:t>
          </a: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1</xdr:col>
      <xdr:colOff>209548</xdr:colOff>
      <xdr:row>49</xdr:row>
      <xdr:rowOff>142875</xdr:rowOff>
    </xdr:from>
    <xdr:to>
      <xdr:col>12</xdr:col>
      <xdr:colOff>192640</xdr:colOff>
      <xdr:row>53</xdr:row>
      <xdr:rowOff>123825</xdr:rowOff>
    </xdr:to>
    <xdr:sp macro="" textlink="">
      <xdr:nvSpPr>
        <xdr:cNvPr id="26" name="TextBox 7">
          <a:extLst>
            <a:ext uri="{FF2B5EF4-FFF2-40B4-BE49-F238E27FC236}">
              <a16:creationId xmlns:a16="http://schemas.microsoft.com/office/drawing/2014/main" id="{187324D5-7214-4915-BE7F-8F46A542E0CB}"/>
            </a:ext>
          </a:extLst>
        </xdr:cNvPr>
        <xdr:cNvSpPr txBox="1"/>
      </xdr:nvSpPr>
      <xdr:spPr>
        <a:xfrm>
          <a:off x="209548" y="12557482"/>
          <a:ext cx="9304749" cy="751512"/>
        </a:xfrm>
        <a:prstGeom prst="rect">
          <a:avLst/>
        </a:prstGeom>
        <a:solidFill>
          <a:srgbClr val="8064A2">
            <a:lumMod val="20000"/>
            <a:lumOff val="80000"/>
          </a:srgbClr>
        </a:solidFill>
        <a:ln w="9525" cmpd="sng">
          <a:solidFill>
            <a:sysClr val="window" lastClr="FFFFFF">
              <a:shade val="50000"/>
            </a:sysClr>
          </a:solidFill>
        </a:ln>
        <a:effectLst/>
      </xdr:spPr>
      <xdr:txBody>
        <a:bodyPr vertOverflow="clip" horzOverflow="clip" wrap="square" rtlCol="0" anchor="ctr"/>
        <a:lstStyle/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НАЧИН НА ПЛАЩАНЕ</a:t>
          </a:r>
          <a:endParaRPr kumimoji="0" lang="bg-BG" sz="1400" b="1" i="0" u="none" strike="noStrike" kern="0" cap="none" spc="0" normalizeH="0" baseline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Times New Roman" panose="02020603050405020304" pitchFamily="18" charset="0"/>
            <a:ea typeface="+mn-ea"/>
            <a:cs typeface="Times New Roman" panose="02020603050405020304" pitchFamily="18" charset="0"/>
          </a:endParaRPr>
        </a:p>
        <a:p>
          <a:pPr marL="0" marR="0" lvl="0" indent="0" algn="ctr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bg-BG" sz="1200" b="1" i="1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Моля попълнете варианта, който е удобен за Вас.</a:t>
          </a:r>
        </a:p>
      </xdr:txBody>
    </xdr:sp>
    <xdr:clientData/>
  </xdr:twoCellAnchor>
  <xdr:twoCellAnchor>
    <xdr:from>
      <xdr:col>8</xdr:col>
      <xdr:colOff>10703</xdr:colOff>
      <xdr:row>89</xdr:row>
      <xdr:rowOff>131424</xdr:rowOff>
    </xdr:from>
    <xdr:to>
      <xdr:col>12</xdr:col>
      <xdr:colOff>588625</xdr:colOff>
      <xdr:row>93</xdr:row>
      <xdr:rowOff>246151</xdr:rowOff>
    </xdr:to>
    <xdr:sp macro="" textlink="">
      <xdr:nvSpPr>
        <xdr:cNvPr id="2" name="Текстово поле 16">
          <a:extLst>
            <a:ext uri="{FF2B5EF4-FFF2-40B4-BE49-F238E27FC236}">
              <a16:creationId xmlns:a16="http://schemas.microsoft.com/office/drawing/2014/main" id="{B57CA2B9-88F7-19CA-FCFE-A1BC9679CBC7}"/>
            </a:ext>
          </a:extLst>
        </xdr:cNvPr>
        <xdr:cNvSpPr txBox="1"/>
      </xdr:nvSpPr>
      <xdr:spPr>
        <a:xfrm>
          <a:off x="6924355" y="22959317"/>
          <a:ext cx="2985927" cy="1184952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ctr"/>
        <a:lstStyle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r>
            <a:rPr lang="bg-BG" sz="12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При поръчани до 10 комплекта получавате 50% търговска отстъпка при закупуване на</a:t>
          </a:r>
          <a:r>
            <a:rPr lang="bg-BG" sz="1200" b="1" i="0" u="none" baseline="0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 </a:t>
          </a:r>
          <a:r>
            <a:rPr lang="bg-BG" sz="1200" b="1" i="0" u="none">
              <a:solidFill>
                <a:schemeClr val="dk1"/>
              </a:solidFill>
              <a:effectLst/>
              <a:latin typeface="Times New Roman" panose="02020603050405020304" pitchFamily="18" charset="0"/>
              <a:ea typeface="+mn-ea"/>
              <a:cs typeface="Times New Roman" panose="02020603050405020304" pitchFamily="18" charset="0"/>
            </a:rPr>
            <a:t>екземпляр от познавателните книжки в комплекта</a:t>
          </a:r>
          <a:endParaRPr lang="bg-BG" sz="1200" b="1" i="0" u="none">
            <a:latin typeface="Times New Roman" panose="02020603050405020304" pitchFamily="18" charset="0"/>
            <a:cs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osveta.bg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51"/>
  <sheetViews>
    <sheetView showGridLines="0" showZeros="0" tabSelected="1" showRuler="0" showWhiteSpace="0" topLeftCell="B1" zoomScaleNormal="100" zoomScaleSheetLayoutView="100" zoomScalePageLayoutView="89" workbookViewId="0">
      <selection activeCell="B11" sqref="B11:H11"/>
    </sheetView>
  </sheetViews>
  <sheetFormatPr defaultColWidth="0" defaultRowHeight="15" zeroHeight="1" x14ac:dyDescent="0.25"/>
  <cols>
    <col min="1" max="1" width="23.7109375" style="3" hidden="1" customWidth="1"/>
    <col min="2" max="2" width="4.140625" style="3" customWidth="1"/>
    <col min="3" max="3" width="39.7109375" style="3" customWidth="1"/>
    <col min="4" max="4" width="16" style="3" customWidth="1"/>
    <col min="5" max="5" width="9.42578125" style="3" customWidth="1"/>
    <col min="6" max="6" width="9.28515625" style="7" customWidth="1"/>
    <col min="7" max="7" width="10.140625" style="4" customWidth="1"/>
    <col min="8" max="8" width="10.85546875" style="3" customWidth="1"/>
    <col min="9" max="9" width="8.140625" style="3" customWidth="1"/>
    <col min="10" max="10" width="9.140625" style="3" customWidth="1"/>
    <col min="11" max="11" width="7.28515625" style="3" customWidth="1"/>
    <col min="12" max="12" width="7.42578125" style="3" customWidth="1"/>
    <col min="13" max="13" width="10.140625" style="3" bestFit="1" customWidth="1"/>
    <col min="14" max="14" width="39.28515625" style="3" hidden="1"/>
    <col min="15" max="15" width="9.5703125" style="3" hidden="1"/>
    <col min="16" max="17" width="8.7109375" style="3" hidden="1"/>
    <col min="18" max="18" width="21.7109375" style="3" hidden="1"/>
    <col min="19" max="16384" width="9.140625" style="3" hidden="1"/>
  </cols>
  <sheetData>
    <row r="1" spans="1:16" s="1" customFormat="1" ht="22.5" customHeight="1" x14ac:dyDescent="0.25">
      <c r="A1" s="172" t="s">
        <v>13</v>
      </c>
      <c r="B1" s="172"/>
      <c r="C1" s="172"/>
      <c r="D1" s="172"/>
      <c r="E1" s="172"/>
      <c r="F1" s="172"/>
      <c r="G1" s="172"/>
      <c r="H1" s="172"/>
      <c r="I1" s="172"/>
      <c r="J1" s="172"/>
      <c r="K1" s="172"/>
      <c r="L1" s="172"/>
      <c r="M1" s="172"/>
      <c r="N1" s="96"/>
      <c r="O1" s="96"/>
      <c r="P1" s="96"/>
    </row>
    <row r="2" spans="1:16" s="48" customFormat="1" ht="21.75" customHeight="1" x14ac:dyDescent="0.2">
      <c r="B2" s="214" t="s">
        <v>14</v>
      </c>
      <c r="C2" s="214"/>
      <c r="D2" s="214"/>
      <c r="E2" s="214"/>
      <c r="F2" s="214"/>
      <c r="G2" s="214"/>
      <c r="H2" s="214"/>
      <c r="I2" s="214"/>
      <c r="J2" s="214"/>
      <c r="K2" s="214"/>
      <c r="L2" s="77"/>
      <c r="M2" s="54"/>
    </row>
    <row r="3" spans="1:16" s="8" customFormat="1" ht="21.75" customHeight="1" x14ac:dyDescent="0.25">
      <c r="B3" s="215" t="s">
        <v>62</v>
      </c>
      <c r="C3" s="215"/>
      <c r="D3" s="215"/>
      <c r="E3" s="215"/>
      <c r="F3" s="215"/>
      <c r="G3" s="215"/>
      <c r="H3" s="215"/>
      <c r="I3" s="215"/>
      <c r="J3" s="215"/>
      <c r="K3" s="215"/>
      <c r="L3" s="54"/>
      <c r="M3" s="54"/>
    </row>
    <row r="4" spans="1:16" s="8" customFormat="1" ht="15" customHeight="1" x14ac:dyDescent="0.25">
      <c r="B4" s="196" t="s">
        <v>111</v>
      </c>
      <c r="C4" s="196"/>
      <c r="D4" s="196"/>
      <c r="E4" s="196"/>
      <c r="F4" s="196"/>
      <c r="G4" s="196"/>
      <c r="H4" s="196"/>
      <c r="I4" s="196"/>
      <c r="J4" s="196"/>
      <c r="K4" s="196"/>
      <c r="L4" s="78"/>
      <c r="M4" s="54"/>
    </row>
    <row r="5" spans="1:16" s="8" customFormat="1" ht="15" customHeight="1" x14ac:dyDescent="0.25">
      <c r="B5" s="196"/>
      <c r="C5" s="196"/>
      <c r="D5" s="196"/>
      <c r="E5" s="196"/>
      <c r="F5" s="196"/>
      <c r="G5" s="196"/>
      <c r="H5" s="196"/>
      <c r="I5" s="196"/>
      <c r="J5" s="196"/>
      <c r="K5" s="196"/>
      <c r="L5" s="78"/>
      <c r="M5" s="54"/>
    </row>
    <row r="6" spans="1:16" s="8" customFormat="1" ht="50.25" customHeight="1" x14ac:dyDescent="0.25">
      <c r="B6" s="196"/>
      <c r="C6" s="196"/>
      <c r="D6" s="196"/>
      <c r="E6" s="196"/>
      <c r="F6" s="196"/>
      <c r="G6" s="196"/>
      <c r="H6" s="196"/>
      <c r="I6" s="196"/>
      <c r="J6" s="196"/>
      <c r="K6" s="196"/>
      <c r="L6" s="78"/>
      <c r="M6" s="54"/>
    </row>
    <row r="7" spans="1:16" s="8" customFormat="1" ht="15" customHeight="1" x14ac:dyDescent="0.25">
      <c r="B7" s="73"/>
      <c r="C7" s="73"/>
      <c r="D7" s="73"/>
      <c r="E7" s="73"/>
      <c r="F7" s="73"/>
      <c r="G7" s="73"/>
      <c r="H7" s="73"/>
      <c r="I7" s="73"/>
      <c r="J7" s="73"/>
      <c r="K7" s="73"/>
      <c r="L7" s="73"/>
      <c r="M7" s="54"/>
    </row>
    <row r="8" spans="1:16" s="8" customFormat="1" ht="15" customHeight="1" x14ac:dyDescent="0.25">
      <c r="B8" s="73"/>
      <c r="C8" s="73"/>
      <c r="D8" s="73"/>
      <c r="E8" s="73"/>
      <c r="F8" s="73"/>
      <c r="G8" s="73"/>
      <c r="H8" s="73"/>
      <c r="I8" s="73"/>
      <c r="J8" s="73"/>
      <c r="K8" s="73"/>
      <c r="L8" s="73"/>
      <c r="M8" s="54"/>
    </row>
    <row r="9" spans="1:16" s="8" customFormat="1" ht="22.5" customHeight="1" x14ac:dyDescent="0.25">
      <c r="B9" s="73"/>
      <c r="C9" s="73"/>
      <c r="D9" s="73"/>
      <c r="E9" s="73"/>
      <c r="F9" s="73"/>
      <c r="G9" s="73"/>
      <c r="H9" s="73"/>
      <c r="I9" s="73"/>
      <c r="J9" s="73"/>
      <c r="K9" s="73"/>
      <c r="L9" s="73"/>
      <c r="M9" s="54"/>
    </row>
    <row r="10" spans="1:16" s="1" customFormat="1" ht="17.100000000000001" customHeight="1" x14ac:dyDescent="0.25">
      <c r="B10" s="73"/>
      <c r="C10" s="73"/>
      <c r="D10" s="73"/>
      <c r="E10" s="73"/>
      <c r="F10" s="73"/>
      <c r="G10" s="73"/>
      <c r="H10" s="73"/>
      <c r="I10" s="73"/>
      <c r="J10" s="73"/>
      <c r="K10" s="73"/>
      <c r="L10" s="73"/>
      <c r="M10" s="54"/>
    </row>
    <row r="11" spans="1:16" s="1" customFormat="1" ht="17.100000000000001" customHeight="1" x14ac:dyDescent="0.25">
      <c r="B11" s="218" t="s">
        <v>75</v>
      </c>
      <c r="C11" s="218"/>
      <c r="D11" s="218"/>
      <c r="E11" s="218"/>
      <c r="F11" s="218"/>
      <c r="G11" s="218"/>
      <c r="H11" s="218"/>
      <c r="I11" s="71"/>
      <c r="J11" s="71"/>
      <c r="K11" s="71"/>
      <c r="L11" s="71"/>
      <c r="M11" s="54"/>
    </row>
    <row r="12" spans="1:16" s="1" customFormat="1" ht="17.100000000000001" customHeight="1" x14ac:dyDescent="0.25">
      <c r="B12" s="219" t="s">
        <v>66</v>
      </c>
      <c r="C12" s="219"/>
      <c r="D12" s="219"/>
      <c r="E12" s="219"/>
      <c r="F12" s="219"/>
      <c r="G12" s="219"/>
      <c r="H12" s="219"/>
      <c r="I12" s="71"/>
      <c r="J12" s="71"/>
      <c r="K12" s="71"/>
      <c r="L12" s="71"/>
      <c r="M12" s="54"/>
    </row>
    <row r="13" spans="1:16" s="1" customFormat="1" ht="17.100000000000001" customHeight="1" x14ac:dyDescent="0.25">
      <c r="B13" s="218" t="s">
        <v>76</v>
      </c>
      <c r="C13" s="218"/>
      <c r="D13" s="218"/>
      <c r="E13" s="218"/>
      <c r="F13" s="218"/>
      <c r="G13" s="218"/>
      <c r="H13" s="218"/>
      <c r="I13" s="71"/>
      <c r="J13" s="71"/>
      <c r="K13" s="71"/>
      <c r="L13" s="71"/>
      <c r="M13" s="54"/>
    </row>
    <row r="14" spans="1:16" s="1" customFormat="1" ht="17.100000000000001" customHeight="1" x14ac:dyDescent="0.25">
      <c r="B14" s="218" t="s">
        <v>77</v>
      </c>
      <c r="C14" s="218"/>
      <c r="D14" s="218"/>
      <c r="E14" s="218"/>
      <c r="F14" s="218"/>
      <c r="G14" s="218"/>
      <c r="H14" s="218"/>
      <c r="I14" s="71"/>
      <c r="J14" s="71"/>
      <c r="K14" s="71"/>
      <c r="L14" s="71"/>
      <c r="M14" s="54"/>
    </row>
    <row r="15" spans="1:16" s="1" customFormat="1" ht="17.100000000000001" customHeight="1" x14ac:dyDescent="0.25">
      <c r="B15" s="218" t="s">
        <v>67</v>
      </c>
      <c r="C15" s="218"/>
      <c r="D15" s="218"/>
      <c r="E15" s="218"/>
      <c r="F15" s="218"/>
      <c r="G15" s="218"/>
      <c r="H15" s="218"/>
      <c r="I15" s="71"/>
      <c r="J15" s="71"/>
      <c r="K15" s="71"/>
      <c r="L15" s="71"/>
      <c r="M15" s="54"/>
    </row>
    <row r="16" spans="1:16" s="1" customFormat="1" ht="17.100000000000001" customHeight="1" x14ac:dyDescent="0.25">
      <c r="B16" s="218" t="s">
        <v>68</v>
      </c>
      <c r="C16" s="218"/>
      <c r="D16" s="218"/>
      <c r="E16" s="218"/>
      <c r="F16" s="218"/>
      <c r="G16" s="218"/>
      <c r="H16" s="218"/>
      <c r="I16" s="71"/>
      <c r="J16" s="71"/>
      <c r="K16" s="71"/>
      <c r="L16" s="71"/>
      <c r="M16" s="54"/>
    </row>
    <row r="17" spans="1:13" s="1" customFormat="1" ht="17.100000000000001" customHeight="1" x14ac:dyDescent="0.25">
      <c r="B17" s="218" t="s">
        <v>69</v>
      </c>
      <c r="C17" s="218"/>
      <c r="D17" s="218"/>
      <c r="E17" s="218"/>
      <c r="F17" s="218"/>
      <c r="G17" s="218"/>
      <c r="H17" s="218"/>
      <c r="I17" s="71"/>
      <c r="J17" s="71"/>
      <c r="K17" s="71"/>
      <c r="L17" s="71"/>
      <c r="M17" s="54"/>
    </row>
    <row r="18" spans="1:13" s="1" customFormat="1" ht="17.100000000000001" customHeight="1" x14ac:dyDescent="0.25">
      <c r="B18" s="218" t="s">
        <v>70</v>
      </c>
      <c r="C18" s="218"/>
      <c r="D18" s="218"/>
      <c r="E18" s="218"/>
      <c r="F18" s="218"/>
      <c r="G18" s="218"/>
      <c r="H18" s="218"/>
      <c r="I18" s="71"/>
      <c r="J18" s="71"/>
      <c r="K18" s="71"/>
      <c r="L18" s="71"/>
      <c r="M18" s="54"/>
    </row>
    <row r="19" spans="1:13" s="1" customFormat="1" ht="17.100000000000001" customHeight="1" x14ac:dyDescent="0.25">
      <c r="B19" s="218" t="s">
        <v>71</v>
      </c>
      <c r="C19" s="218"/>
      <c r="D19" s="218"/>
      <c r="E19" s="218"/>
      <c r="F19" s="218"/>
      <c r="G19" s="218"/>
      <c r="H19" s="218"/>
      <c r="I19" s="71"/>
      <c r="J19" s="71"/>
      <c r="K19" s="71"/>
      <c r="L19" s="71"/>
      <c r="M19" s="54"/>
    </row>
    <row r="20" spans="1:13" s="1" customFormat="1" ht="17.100000000000001" customHeight="1" x14ac:dyDescent="0.25">
      <c r="B20" s="218" t="s">
        <v>87</v>
      </c>
      <c r="C20" s="218"/>
      <c r="D20" s="218"/>
      <c r="E20" s="218"/>
      <c r="F20" s="218"/>
      <c r="G20" s="218"/>
      <c r="H20" s="218"/>
      <c r="I20" s="71"/>
      <c r="J20" s="71"/>
      <c r="K20" s="71"/>
      <c r="L20" s="71"/>
      <c r="M20" s="54"/>
    </row>
    <row r="21" spans="1:13" s="1" customFormat="1" ht="17.100000000000001" customHeight="1" x14ac:dyDescent="0.25">
      <c r="B21" s="218" t="s">
        <v>61</v>
      </c>
      <c r="C21" s="218"/>
      <c r="D21" s="218"/>
      <c r="E21" s="218"/>
      <c r="F21" s="218"/>
      <c r="G21" s="218"/>
      <c r="H21" s="218"/>
      <c r="I21" s="71"/>
      <c r="J21" s="71"/>
      <c r="K21" s="71"/>
      <c r="L21" s="71"/>
      <c r="M21" s="54"/>
    </row>
    <row r="22" spans="1:13" s="1" customFormat="1" ht="15.75" customHeight="1" x14ac:dyDescent="0.25">
      <c r="B22" s="218" t="s">
        <v>86</v>
      </c>
      <c r="C22" s="218"/>
      <c r="D22" s="218"/>
      <c r="E22" s="218"/>
      <c r="F22" s="218"/>
      <c r="G22" s="218"/>
      <c r="H22" s="218"/>
      <c r="I22" s="71"/>
      <c r="J22" s="71"/>
      <c r="K22" s="71"/>
      <c r="L22" s="71"/>
      <c r="M22" s="54"/>
    </row>
    <row r="23" spans="1:13" s="1" customFormat="1" ht="15.75" customHeight="1" x14ac:dyDescent="0.25">
      <c r="B23" s="71"/>
      <c r="C23" s="71"/>
      <c r="D23" s="71"/>
      <c r="E23" s="71"/>
      <c r="F23" s="71"/>
      <c r="G23" s="71"/>
      <c r="H23" s="71"/>
      <c r="I23" s="71"/>
      <c r="J23" s="71"/>
      <c r="K23" s="71"/>
      <c r="L23" s="71"/>
      <c r="M23" s="54"/>
    </row>
    <row r="24" spans="1:13" s="1" customFormat="1" ht="12" customHeight="1" x14ac:dyDescent="0.25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54"/>
    </row>
    <row r="25" spans="1:13" s="1" customFormat="1" ht="26.25" customHeight="1" x14ac:dyDescent="0.25">
      <c r="B25" s="2"/>
      <c r="C25" s="9" t="s">
        <v>50</v>
      </c>
      <c r="D25" s="10"/>
      <c r="E25" s="70"/>
      <c r="F25" s="71"/>
      <c r="G25" s="71"/>
      <c r="H25" s="71"/>
      <c r="I25" s="71"/>
      <c r="J25" s="71"/>
      <c r="K25" s="71"/>
      <c r="L25" s="71"/>
      <c r="M25" s="54"/>
    </row>
    <row r="26" spans="1:13" s="1" customFormat="1" ht="24" customHeight="1" x14ac:dyDescent="0.25">
      <c r="B26" s="2"/>
      <c r="C26" s="9" t="s">
        <v>51</v>
      </c>
      <c r="D26" s="11"/>
      <c r="E26" s="70"/>
      <c r="F26" s="71"/>
      <c r="G26" s="71"/>
      <c r="H26" s="71"/>
      <c r="I26" s="71"/>
      <c r="J26" s="71"/>
      <c r="K26" s="71"/>
      <c r="L26" s="71"/>
      <c r="M26" s="54"/>
    </row>
    <row r="27" spans="1:13" s="1" customFormat="1" ht="15.75" customHeight="1" x14ac:dyDescent="0.25">
      <c r="B27" s="72"/>
      <c r="C27" s="72"/>
      <c r="D27" s="72"/>
      <c r="E27" s="72"/>
      <c r="F27" s="72"/>
      <c r="G27" s="71"/>
      <c r="H27" s="71"/>
      <c r="I27" s="71"/>
      <c r="J27" s="71"/>
      <c r="K27" s="71"/>
      <c r="L27" s="71"/>
      <c r="M27" s="54"/>
    </row>
    <row r="28" spans="1:13" s="1" customFormat="1" ht="15.75" customHeight="1" x14ac:dyDescent="0.25">
      <c r="B28" s="72"/>
      <c r="C28" s="72"/>
      <c r="D28" s="72"/>
      <c r="E28" s="72"/>
      <c r="F28" s="72"/>
      <c r="G28" s="71"/>
      <c r="H28" s="71"/>
      <c r="I28" s="71"/>
      <c r="J28" s="71"/>
      <c r="K28" s="71"/>
      <c r="L28" s="71"/>
      <c r="M28" s="54"/>
    </row>
    <row r="29" spans="1:13" ht="19.5" customHeight="1" x14ac:dyDescent="0.25">
      <c r="B29" s="72"/>
      <c r="C29" s="72"/>
      <c r="D29" s="72"/>
      <c r="E29" s="72"/>
      <c r="F29" s="72"/>
      <c r="G29" s="71"/>
      <c r="H29" s="71"/>
      <c r="I29" s="71"/>
      <c r="J29" s="71"/>
      <c r="K29" s="71"/>
      <c r="L29" s="71"/>
      <c r="M29" s="54"/>
    </row>
    <row r="30" spans="1:13" s="35" customFormat="1" ht="10.5" customHeight="1" x14ac:dyDescent="0.25">
      <c r="A30" s="3"/>
      <c r="B30" s="39"/>
      <c r="C30" s="39"/>
      <c r="D30" s="39"/>
      <c r="E30" s="39"/>
      <c r="F30" s="38"/>
      <c r="G30" s="34"/>
      <c r="H30" s="34"/>
      <c r="I30" s="34"/>
      <c r="J30" s="34"/>
      <c r="M30" s="54"/>
    </row>
    <row r="31" spans="1:13" s="35" customFormat="1" ht="23.25" customHeight="1" x14ac:dyDescent="0.25">
      <c r="A31" s="3"/>
      <c r="B31" s="39"/>
      <c r="C31" s="39"/>
      <c r="D31" s="39"/>
      <c r="E31" s="39"/>
      <c r="F31" s="38"/>
      <c r="G31" s="34"/>
      <c r="H31" s="34"/>
      <c r="I31" s="34"/>
      <c r="J31" s="34"/>
      <c r="M31" s="54"/>
    </row>
    <row r="32" spans="1:13" s="35" customFormat="1" ht="23.25" customHeight="1" x14ac:dyDescent="0.25">
      <c r="A32" s="3"/>
      <c r="B32" s="36"/>
      <c r="C32" s="36"/>
      <c r="D32" s="36"/>
      <c r="E32" s="36"/>
      <c r="F32" s="38"/>
      <c r="G32" s="34"/>
      <c r="H32" s="34"/>
      <c r="I32" s="34"/>
      <c r="J32" s="34"/>
      <c r="M32" s="54"/>
    </row>
    <row r="33" spans="1:15" customFormat="1" ht="15.75" customHeight="1" x14ac:dyDescent="0.25">
      <c r="A33" s="3"/>
      <c r="J33" s="34"/>
      <c r="M33" s="54"/>
    </row>
    <row r="34" spans="1:15" customFormat="1" ht="44.25" customHeight="1" x14ac:dyDescent="0.25">
      <c r="A34" s="3"/>
      <c r="C34" s="223" t="s">
        <v>106</v>
      </c>
      <c r="D34" s="223"/>
      <c r="E34" s="223"/>
      <c r="F34" s="223"/>
      <c r="G34" s="223"/>
      <c r="H34" s="223"/>
      <c r="I34" s="224" t="s">
        <v>78</v>
      </c>
      <c r="J34" s="224"/>
      <c r="K34" s="224"/>
      <c r="L34" s="224"/>
      <c r="M34" s="224"/>
      <c r="N34" s="82"/>
      <c r="O34" s="83"/>
    </row>
    <row r="35" spans="1:15" customFormat="1" ht="25.5" customHeight="1" x14ac:dyDescent="0.25">
      <c r="A35" s="3"/>
      <c r="B35" s="36"/>
      <c r="C35" s="225" t="s">
        <v>79</v>
      </c>
      <c r="D35" s="225"/>
      <c r="E35" s="225"/>
      <c r="F35" s="225"/>
      <c r="G35" s="225"/>
      <c r="H35" s="225"/>
      <c r="I35" s="225"/>
      <c r="J35" s="225"/>
      <c r="K35" s="225"/>
      <c r="L35" s="225"/>
      <c r="M35" s="225"/>
      <c r="N35" s="76"/>
      <c r="O35" s="83"/>
    </row>
    <row r="36" spans="1:15" customFormat="1" ht="15.75" customHeight="1" x14ac:dyDescent="0.25">
      <c r="A36" s="3"/>
      <c r="B36" s="36"/>
      <c r="C36" s="36"/>
      <c r="D36" s="36"/>
      <c r="E36" s="36"/>
      <c r="F36" s="37"/>
      <c r="G36" s="37"/>
      <c r="H36" s="37"/>
      <c r="I36" s="37"/>
      <c r="J36" s="34"/>
      <c r="K36" s="35"/>
      <c r="L36" s="35"/>
      <c r="M36" s="54"/>
      <c r="N36" s="35"/>
      <c r="O36" s="35"/>
    </row>
    <row r="37" spans="1:15" customFormat="1" ht="15.75" customHeight="1" x14ac:dyDescent="0.25">
      <c r="A37" s="3"/>
      <c r="B37" s="36"/>
      <c r="C37" s="36"/>
      <c r="D37" s="36"/>
      <c r="E37" s="36"/>
      <c r="F37" s="37"/>
      <c r="G37" s="37"/>
      <c r="H37" s="37"/>
      <c r="I37" s="37"/>
      <c r="J37" s="34"/>
      <c r="K37" s="35"/>
      <c r="L37" s="35"/>
      <c r="M37" s="54"/>
      <c r="N37" s="35"/>
      <c r="O37" s="35"/>
    </row>
    <row r="38" spans="1:15" customFormat="1" ht="15.75" customHeight="1" x14ac:dyDescent="0.25">
      <c r="A38" s="3"/>
      <c r="B38" s="40"/>
      <c r="C38" s="40"/>
      <c r="D38" s="40"/>
      <c r="E38" s="40"/>
      <c r="F38" s="40"/>
      <c r="G38" s="40"/>
      <c r="H38" s="40"/>
      <c r="I38" s="40"/>
      <c r="J38" s="34"/>
      <c r="M38" s="54"/>
    </row>
    <row r="39" spans="1:15" customFormat="1" ht="15.75" customHeight="1" x14ac:dyDescent="0.25">
      <c r="A39" s="3"/>
      <c r="B39" s="40"/>
      <c r="C39" s="40"/>
      <c r="D39" s="40"/>
      <c r="E39" s="40"/>
      <c r="J39" s="34"/>
      <c r="M39" s="54"/>
    </row>
    <row r="40" spans="1:15" customFormat="1" ht="42.75" customHeight="1" x14ac:dyDescent="0.25">
      <c r="A40" s="3"/>
      <c r="C40" s="216" t="s">
        <v>80</v>
      </c>
      <c r="D40" s="216"/>
      <c r="E40" s="216"/>
      <c r="F40" s="216"/>
      <c r="G40" s="216"/>
      <c r="H40" s="216"/>
      <c r="I40" s="216"/>
      <c r="J40" s="216"/>
      <c r="K40" s="216"/>
      <c r="L40" s="81"/>
      <c r="M40" s="34"/>
      <c r="N40" s="34"/>
    </row>
    <row r="41" spans="1:15" customFormat="1" ht="28.5" customHeight="1" x14ac:dyDescent="0.25">
      <c r="A41" s="3"/>
      <c r="C41" s="3"/>
      <c r="D41" s="3"/>
      <c r="E41" s="3"/>
      <c r="F41" s="41"/>
      <c r="G41" s="41"/>
      <c r="H41" s="41"/>
      <c r="I41" s="4"/>
      <c r="J41" s="217" t="s">
        <v>92</v>
      </c>
      <c r="K41" s="217"/>
      <c r="L41" s="217"/>
      <c r="M41" s="217"/>
      <c r="N41" s="79"/>
      <c r="O41" s="35"/>
    </row>
    <row r="42" spans="1:15" customFormat="1" ht="21" customHeight="1" x14ac:dyDescent="0.25">
      <c r="A42" s="3"/>
      <c r="B42" s="41" t="s">
        <v>80</v>
      </c>
      <c r="C42" s="49"/>
      <c r="D42" s="3"/>
      <c r="E42" s="3"/>
      <c r="F42" s="36"/>
      <c r="G42" s="36"/>
      <c r="H42" s="37"/>
      <c r="I42" s="4"/>
      <c r="J42" s="3"/>
      <c r="K42" s="226" t="s">
        <v>81</v>
      </c>
      <c r="L42" s="226"/>
      <c r="M42" s="226"/>
      <c r="N42" s="80"/>
      <c r="O42" s="35"/>
    </row>
    <row r="43" spans="1:15" customFormat="1" ht="21" customHeight="1" x14ac:dyDescent="0.25">
      <c r="A43" s="3"/>
      <c r="B43" s="49"/>
      <c r="C43" s="216" t="s">
        <v>82</v>
      </c>
      <c r="D43" s="216"/>
      <c r="E43" s="216"/>
      <c r="F43" s="216"/>
      <c r="G43" s="216"/>
      <c r="H43" s="216"/>
      <c r="I43" s="216"/>
      <c r="J43" s="216"/>
      <c r="K43" s="216"/>
      <c r="L43" s="81"/>
      <c r="M43" s="34"/>
      <c r="N43" s="34"/>
      <c r="O43" s="35"/>
    </row>
    <row r="44" spans="1:15" customFormat="1" ht="15.75" customHeight="1" x14ac:dyDescent="0.25">
      <c r="A44" s="3"/>
      <c r="C44" s="50" t="s">
        <v>93</v>
      </c>
      <c r="D44" s="227" t="s">
        <v>94</v>
      </c>
      <c r="E44" s="227"/>
      <c r="F44" s="227"/>
      <c r="G44" s="227"/>
      <c r="H44" s="227"/>
      <c r="I44" s="227"/>
      <c r="J44" s="227"/>
      <c r="K44" s="227"/>
      <c r="M44" s="34"/>
      <c r="N44" s="34"/>
    </row>
    <row r="45" spans="1:15" customFormat="1" ht="15" customHeight="1" x14ac:dyDescent="0.25">
      <c r="A45" s="3"/>
      <c r="B45" s="41" t="s">
        <v>82</v>
      </c>
      <c r="C45" s="51" t="s">
        <v>95</v>
      </c>
      <c r="D45" s="227" t="s">
        <v>94</v>
      </c>
      <c r="E45" s="227"/>
      <c r="F45" s="227"/>
      <c r="G45" s="227"/>
      <c r="H45" s="227"/>
      <c r="I45" s="227"/>
      <c r="J45" s="227"/>
      <c r="K45" s="227"/>
      <c r="L45" s="3"/>
      <c r="M45" s="34"/>
      <c r="N45" s="34"/>
    </row>
    <row r="46" spans="1:15" customFormat="1" ht="15.75" customHeight="1" x14ac:dyDescent="0.25">
      <c r="A46" s="3"/>
      <c r="C46" s="50" t="s">
        <v>96</v>
      </c>
      <c r="D46" s="227" t="s">
        <v>94</v>
      </c>
      <c r="E46" s="227"/>
      <c r="F46" s="227"/>
      <c r="G46" s="227"/>
      <c r="H46" s="227"/>
      <c r="I46" s="227"/>
      <c r="J46" s="227"/>
      <c r="K46" s="227"/>
      <c r="L46" s="3"/>
      <c r="M46" s="34"/>
      <c r="N46" s="34"/>
    </row>
    <row r="47" spans="1:15" customFormat="1" ht="15" customHeight="1" x14ac:dyDescent="0.25">
      <c r="A47" s="3"/>
      <c r="B47" s="49"/>
      <c r="C47" s="102"/>
      <c r="D47" s="227" t="s">
        <v>94</v>
      </c>
      <c r="E47" s="227"/>
      <c r="F47" s="227"/>
      <c r="G47" s="227"/>
      <c r="H47" s="227"/>
      <c r="I47" s="227"/>
      <c r="J47" s="227"/>
      <c r="K47" s="227"/>
      <c r="L47" s="3"/>
      <c r="M47" s="34"/>
      <c r="N47" s="34"/>
    </row>
    <row r="48" spans="1:15" customFormat="1" ht="15" customHeight="1" x14ac:dyDescent="0.25">
      <c r="A48" s="3"/>
      <c r="B48" s="49"/>
      <c r="C48" s="52" t="s">
        <v>97</v>
      </c>
      <c r="D48" s="227" t="s">
        <v>94</v>
      </c>
      <c r="E48" s="227"/>
      <c r="F48" s="227"/>
      <c r="G48" s="227"/>
      <c r="H48" s="227"/>
      <c r="I48" s="227"/>
      <c r="J48" s="227"/>
      <c r="K48" s="227"/>
      <c r="L48" s="3"/>
      <c r="M48" s="34"/>
      <c r="N48" s="34"/>
    </row>
    <row r="49" spans="1:14" customFormat="1" ht="15.75" customHeight="1" x14ac:dyDescent="0.25">
      <c r="A49" s="3"/>
      <c r="B49" s="49"/>
      <c r="C49" s="49"/>
      <c r="D49" s="3"/>
      <c r="E49" s="3"/>
      <c r="F49" s="7"/>
      <c r="G49" s="4"/>
      <c r="H49" s="3"/>
      <c r="I49" s="3"/>
      <c r="J49" s="3"/>
      <c r="K49" s="3"/>
      <c r="L49" s="3"/>
      <c r="M49" s="34"/>
      <c r="N49" s="34"/>
    </row>
    <row r="50" spans="1:14" customFormat="1" ht="12.75" customHeight="1" x14ac:dyDescent="0.25">
      <c r="A50" s="3"/>
      <c r="B50" s="39"/>
      <c r="C50" s="39"/>
      <c r="D50" s="39"/>
      <c r="E50" s="39"/>
      <c r="F50" s="39"/>
      <c r="G50" s="39"/>
      <c r="H50" s="39"/>
      <c r="M50" s="34"/>
      <c r="N50" s="34"/>
    </row>
    <row r="51" spans="1:14" customFormat="1" ht="15.75" customHeight="1" x14ac:dyDescent="0.25">
      <c r="A51" s="3"/>
      <c r="B51" s="39"/>
      <c r="C51" s="39"/>
      <c r="D51" s="39"/>
      <c r="E51" s="39"/>
      <c r="F51" s="39"/>
      <c r="J51" s="34"/>
      <c r="M51" s="54"/>
    </row>
    <row r="52" spans="1:14" customFormat="1" ht="15.75" customHeight="1" x14ac:dyDescent="0.25">
      <c r="A52" s="3"/>
      <c r="B52" s="39"/>
      <c r="C52" s="39"/>
      <c r="D52" s="39"/>
      <c r="E52" s="39"/>
      <c r="F52" s="39"/>
      <c r="J52" s="34"/>
      <c r="M52" s="54"/>
    </row>
    <row r="53" spans="1:14" customFormat="1" ht="15.75" customHeight="1" x14ac:dyDescent="0.25">
      <c r="A53" s="3"/>
      <c r="B53" s="39"/>
      <c r="C53" s="39"/>
      <c r="D53" s="39"/>
      <c r="E53" s="39"/>
      <c r="F53" s="39"/>
      <c r="J53" s="34"/>
      <c r="M53" s="54"/>
    </row>
    <row r="54" spans="1:14" customFormat="1" ht="15.75" customHeight="1" x14ac:dyDescent="0.25">
      <c r="A54" s="3"/>
      <c r="B54" s="39"/>
      <c r="C54" s="39"/>
      <c r="D54" s="39"/>
      <c r="E54" s="39"/>
      <c r="F54" s="39"/>
      <c r="J54" s="34"/>
      <c r="M54" s="54"/>
    </row>
    <row r="55" spans="1:14" customFormat="1" ht="14.25" customHeight="1" x14ac:dyDescent="0.25">
      <c r="A55" s="3"/>
      <c r="B55" s="39"/>
      <c r="C55" s="39"/>
      <c r="D55" s="39"/>
      <c r="E55" s="39"/>
      <c r="F55" s="39"/>
      <c r="J55" s="34"/>
      <c r="M55" s="54"/>
    </row>
    <row r="56" spans="1:14" customFormat="1" ht="15.75" customHeight="1" x14ac:dyDescent="0.25">
      <c r="A56" s="3"/>
      <c r="B56" s="39"/>
      <c r="C56" s="53" t="s">
        <v>98</v>
      </c>
      <c r="D56" s="228" t="s">
        <v>99</v>
      </c>
      <c r="E56" s="228"/>
      <c r="F56" s="228"/>
      <c r="G56" s="228"/>
      <c r="J56" s="34"/>
      <c r="M56" s="54"/>
    </row>
    <row r="57" spans="1:14" customFormat="1" ht="15.75" customHeight="1" x14ac:dyDescent="0.25">
      <c r="A57" s="3"/>
      <c r="B57" s="39"/>
      <c r="C57" s="49"/>
      <c r="D57" s="57" t="s">
        <v>83</v>
      </c>
      <c r="E57" s="57"/>
      <c r="F57" s="57"/>
      <c r="J57" s="34"/>
      <c r="M57" s="54"/>
    </row>
    <row r="58" spans="1:14" customFormat="1" ht="12.75" customHeight="1" x14ac:dyDescent="0.25">
      <c r="A58" s="3"/>
      <c r="B58" s="39"/>
      <c r="C58" s="39"/>
      <c r="D58" s="39"/>
      <c r="E58" s="39"/>
      <c r="F58" s="39"/>
      <c r="J58" s="34"/>
      <c r="M58" s="54"/>
    </row>
    <row r="59" spans="1:14" customFormat="1" ht="14.45" customHeight="1" x14ac:dyDescent="0.25">
      <c r="A59" s="3"/>
      <c r="B59" s="39"/>
      <c r="C59" s="123" t="s">
        <v>116</v>
      </c>
      <c r="D59" s="228" t="s">
        <v>99</v>
      </c>
      <c r="E59" s="228"/>
      <c r="F59" s="228"/>
      <c r="G59" s="228"/>
      <c r="J59" s="34"/>
      <c r="M59" s="54"/>
    </row>
    <row r="60" spans="1:14" customFormat="1" ht="15.75" customHeight="1" x14ac:dyDescent="0.25">
      <c r="A60" s="3"/>
      <c r="B60" s="39"/>
      <c r="C60" s="49"/>
      <c r="D60" s="57" t="s">
        <v>84</v>
      </c>
      <c r="E60" s="57"/>
      <c r="F60" s="57"/>
      <c r="J60" s="34"/>
      <c r="M60" s="54"/>
    </row>
    <row r="61" spans="1:14" ht="29.25" customHeight="1" x14ac:dyDescent="0.25">
      <c r="B61" s="196" t="s">
        <v>53</v>
      </c>
      <c r="C61" s="196"/>
      <c r="D61" s="196"/>
      <c r="E61" s="196"/>
      <c r="F61" s="196"/>
      <c r="G61" s="196"/>
      <c r="H61" s="196"/>
      <c r="I61" s="196"/>
      <c r="J61" s="196"/>
      <c r="K61" s="196"/>
      <c r="L61" s="78"/>
      <c r="M61" s="54"/>
    </row>
    <row r="62" spans="1:14" ht="24" customHeight="1" x14ac:dyDescent="0.25">
      <c r="B62" s="220" t="s">
        <v>49</v>
      </c>
      <c r="C62" s="221"/>
      <c r="D62" s="221"/>
      <c r="E62" s="221"/>
      <c r="F62" s="221"/>
      <c r="G62" s="221"/>
      <c r="H62" s="68"/>
      <c r="I62" s="68"/>
      <c r="J62" s="68"/>
      <c r="K62" s="68"/>
      <c r="L62" s="68"/>
      <c r="M62" s="54"/>
    </row>
    <row r="63" spans="1:14" ht="33.75" customHeight="1" x14ac:dyDescent="0.25">
      <c r="A63" s="74"/>
      <c r="B63" s="15" t="s">
        <v>0</v>
      </c>
      <c r="C63" s="15" t="s">
        <v>28</v>
      </c>
      <c r="D63" s="222" t="s">
        <v>1</v>
      </c>
      <c r="E63" s="222"/>
      <c r="F63" s="222"/>
      <c r="G63" s="222"/>
      <c r="H63" s="68"/>
      <c r="I63" s="68"/>
      <c r="J63" s="68"/>
      <c r="K63" s="68"/>
      <c r="L63" s="68"/>
      <c r="M63" s="54"/>
    </row>
    <row r="64" spans="1:14" ht="19.5" customHeight="1" x14ac:dyDescent="0.25">
      <c r="A64" s="97">
        <v>50601108042</v>
      </c>
      <c r="B64" s="16">
        <v>1</v>
      </c>
      <c r="C64" s="13" t="s">
        <v>15</v>
      </c>
      <c r="D64" s="229" t="s">
        <v>16</v>
      </c>
      <c r="E64" s="229"/>
      <c r="F64" s="229"/>
      <c r="G64" s="229"/>
      <c r="H64" s="68"/>
      <c r="I64" s="68"/>
      <c r="J64" s="68"/>
      <c r="K64" s="68"/>
      <c r="L64" s="68"/>
      <c r="M64" s="54"/>
    </row>
    <row r="65" spans="1:18" ht="19.5" customHeight="1" x14ac:dyDescent="0.25">
      <c r="A65" s="97">
        <v>50602108043</v>
      </c>
      <c r="B65" s="16">
        <v>2</v>
      </c>
      <c r="C65" s="13" t="s">
        <v>17</v>
      </c>
      <c r="D65" s="229" t="s">
        <v>21</v>
      </c>
      <c r="E65" s="229"/>
      <c r="F65" s="229"/>
      <c r="G65" s="229"/>
      <c r="H65" s="68"/>
      <c r="I65" s="68"/>
      <c r="J65" s="68"/>
      <c r="K65" s="68"/>
      <c r="L65" s="68"/>
      <c r="M65" s="54"/>
    </row>
    <row r="66" spans="1:18" ht="19.5" customHeight="1" x14ac:dyDescent="0.25">
      <c r="A66" s="97">
        <v>50603108044</v>
      </c>
      <c r="B66" s="16">
        <v>3</v>
      </c>
      <c r="C66" s="13" t="s">
        <v>18</v>
      </c>
      <c r="D66" s="229" t="s">
        <v>22</v>
      </c>
      <c r="E66" s="229"/>
      <c r="F66" s="229"/>
      <c r="G66" s="229"/>
      <c r="H66" s="68"/>
      <c r="I66" s="68"/>
      <c r="J66" s="68"/>
      <c r="K66" s="68"/>
      <c r="L66" s="68"/>
      <c r="M66" s="54"/>
    </row>
    <row r="67" spans="1:18" ht="19.7" customHeight="1" x14ac:dyDescent="0.25">
      <c r="A67" s="97">
        <v>50607108045</v>
      </c>
      <c r="B67" s="16">
        <v>4</v>
      </c>
      <c r="C67" s="13" t="s">
        <v>19</v>
      </c>
      <c r="D67" s="229" t="s">
        <v>23</v>
      </c>
      <c r="E67" s="229"/>
      <c r="F67" s="229"/>
      <c r="G67" s="229"/>
      <c r="H67" s="68"/>
      <c r="I67" s="68"/>
      <c r="J67" s="68"/>
      <c r="K67" s="68"/>
      <c r="L67" s="68"/>
      <c r="M67" s="54"/>
    </row>
    <row r="68" spans="1:18" ht="19.7" customHeight="1" x14ac:dyDescent="0.25">
      <c r="A68" s="97">
        <v>50605108046</v>
      </c>
      <c r="B68" s="16">
        <v>5</v>
      </c>
      <c r="C68" s="13" t="s">
        <v>26</v>
      </c>
      <c r="D68" s="229" t="s">
        <v>24</v>
      </c>
      <c r="E68" s="229"/>
      <c r="F68" s="229"/>
      <c r="G68" s="229"/>
      <c r="H68" s="68"/>
      <c r="I68" s="68"/>
      <c r="J68" s="68"/>
      <c r="K68" s="68"/>
      <c r="L68" s="68"/>
      <c r="M68" s="54"/>
    </row>
    <row r="69" spans="1:18" ht="30" customHeight="1" x14ac:dyDescent="0.25">
      <c r="A69" s="97">
        <v>50605118047</v>
      </c>
      <c r="B69" s="16">
        <v>6</v>
      </c>
      <c r="C69" s="14" t="s">
        <v>27</v>
      </c>
      <c r="D69" s="229" t="s">
        <v>24</v>
      </c>
      <c r="E69" s="229"/>
      <c r="F69" s="229"/>
      <c r="G69" s="229"/>
      <c r="H69" s="68"/>
      <c r="I69" s="68"/>
      <c r="J69" s="68"/>
      <c r="K69" s="68"/>
      <c r="L69" s="68"/>
      <c r="M69" s="54"/>
    </row>
    <row r="70" spans="1:18" ht="26.25" customHeight="1" x14ac:dyDescent="0.25">
      <c r="C70" s="69" t="s">
        <v>6</v>
      </c>
      <c r="D70" s="210" t="s">
        <v>10</v>
      </c>
      <c r="E70" s="210"/>
      <c r="F70" s="210" t="s">
        <v>48</v>
      </c>
      <c r="G70" s="210"/>
      <c r="H70" s="68"/>
      <c r="I70" s="68"/>
      <c r="J70" s="68"/>
      <c r="K70" s="68"/>
      <c r="L70" s="68"/>
      <c r="M70" s="54"/>
    </row>
    <row r="71" spans="1:18" ht="24.75" customHeight="1" x14ac:dyDescent="0.25">
      <c r="B71" s="58"/>
      <c r="C71" s="58"/>
      <c r="D71" s="151">
        <v>0</v>
      </c>
      <c r="E71" s="151"/>
      <c r="F71" s="238">
        <v>24.37</v>
      </c>
      <c r="G71" s="239">
        <v>47.66</v>
      </c>
      <c r="H71" s="68"/>
      <c r="I71" s="68"/>
      <c r="J71" s="68"/>
      <c r="K71" s="68"/>
      <c r="L71" s="68"/>
      <c r="M71" s="54"/>
    </row>
    <row r="72" spans="1:18" ht="25.5" customHeight="1" thickBot="1" x14ac:dyDescent="0.3">
      <c r="B72" s="58"/>
      <c r="C72" s="58"/>
      <c r="D72" s="93" t="s">
        <v>89</v>
      </c>
      <c r="E72" s="197">
        <f>D71*F71</f>
        <v>0</v>
      </c>
      <c r="F72" s="197"/>
      <c r="G72" s="197"/>
      <c r="H72" s="68"/>
      <c r="I72" s="68"/>
      <c r="J72" s="68"/>
      <c r="K72" s="68"/>
      <c r="L72" s="68"/>
      <c r="M72" s="54"/>
    </row>
    <row r="73" spans="1:18" ht="7.5" customHeight="1" x14ac:dyDescent="0.25">
      <c r="B73" s="84"/>
      <c r="C73" s="84"/>
      <c r="D73" s="84"/>
      <c r="E73" s="84"/>
      <c r="F73" s="84"/>
      <c r="G73" s="75"/>
      <c r="H73" s="68"/>
      <c r="I73" s="68"/>
      <c r="J73" s="68"/>
      <c r="K73" s="68"/>
      <c r="L73" s="68"/>
      <c r="M73" s="54"/>
      <c r="N73" s="12" t="s">
        <v>88</v>
      </c>
      <c r="O73" s="201" t="s">
        <v>117</v>
      </c>
      <c r="P73" s="202"/>
      <c r="Q73" s="203"/>
      <c r="R73" s="12" t="s">
        <v>118</v>
      </c>
    </row>
    <row r="74" spans="1:18" ht="19.7" customHeight="1" x14ac:dyDescent="0.25">
      <c r="B74" s="236" t="s">
        <v>35</v>
      </c>
      <c r="C74" s="236"/>
      <c r="D74" s="236"/>
      <c r="E74" s="236"/>
      <c r="F74" s="236"/>
      <c r="G74" s="236"/>
      <c r="H74" s="68"/>
      <c r="I74" s="68"/>
      <c r="J74" s="68"/>
      <c r="K74" s="68"/>
      <c r="L74" s="68"/>
      <c r="M74" s="54"/>
    </row>
    <row r="75" spans="1:18" ht="30.75" customHeight="1" x14ac:dyDescent="0.25">
      <c r="B75" s="204" t="s">
        <v>20</v>
      </c>
      <c r="C75" s="205"/>
      <c r="D75" s="237" t="s">
        <v>25</v>
      </c>
      <c r="E75" s="237"/>
      <c r="F75" s="237"/>
      <c r="G75" s="237"/>
      <c r="H75" s="68"/>
      <c r="I75" s="68"/>
      <c r="J75" s="68"/>
      <c r="K75" s="68"/>
      <c r="L75" s="68"/>
      <c r="M75" s="54"/>
    </row>
    <row r="76" spans="1:18" ht="23.25" customHeight="1" thickBot="1" x14ac:dyDescent="0.3">
      <c r="B76" s="206"/>
      <c r="C76" s="207"/>
      <c r="D76" s="192" t="s">
        <v>10</v>
      </c>
      <c r="E76" s="192"/>
      <c r="F76" s="192" t="s">
        <v>47</v>
      </c>
      <c r="G76" s="192"/>
      <c r="H76" s="68"/>
      <c r="I76" s="68"/>
      <c r="J76" s="68"/>
      <c r="K76" s="68"/>
      <c r="L76" s="68"/>
      <c r="M76" s="54"/>
      <c r="N76" s="89">
        <v>45.57</v>
      </c>
      <c r="O76" s="89">
        <f>IF(E81=0.5,N76/2,IF(E81=1,0,0))</f>
        <v>0</v>
      </c>
    </row>
    <row r="77" spans="1:18" ht="19.7" customHeight="1" thickBot="1" x14ac:dyDescent="0.3">
      <c r="B77" s="208"/>
      <c r="C77" s="209"/>
      <c r="D77" s="213">
        <f>D71</f>
        <v>0</v>
      </c>
      <c r="E77" s="213"/>
      <c r="F77" s="91" t="s">
        <v>107</v>
      </c>
      <c r="G77" s="91" t="s">
        <v>110</v>
      </c>
      <c r="H77" s="68"/>
      <c r="I77" s="68"/>
      <c r="J77" s="68"/>
      <c r="K77" s="68"/>
      <c r="L77" s="68"/>
      <c r="M77" s="54"/>
      <c r="N77" s="103">
        <f>F71</f>
        <v>24.37</v>
      </c>
      <c r="O77" s="104">
        <f>IF(E81=0.5,N77/2,IF(E81=1,0,0))</f>
        <v>0</v>
      </c>
    </row>
    <row r="78" spans="1:18" ht="12.75" customHeight="1" x14ac:dyDescent="0.25">
      <c r="B78" s="26"/>
      <c r="C78" s="26"/>
      <c r="D78" s="26"/>
      <c r="E78" s="27"/>
      <c r="F78" s="28"/>
      <c r="G78" s="75"/>
      <c r="H78" s="68"/>
      <c r="I78" s="68"/>
      <c r="J78" s="68"/>
      <c r="K78" s="68"/>
      <c r="L78" s="68"/>
      <c r="M78" s="54"/>
      <c r="O78" s="21"/>
    </row>
    <row r="79" spans="1:18" ht="26.25" customHeight="1" x14ac:dyDescent="0.25">
      <c r="B79" s="193" t="s">
        <v>36</v>
      </c>
      <c r="C79" s="193"/>
      <c r="D79" s="193"/>
      <c r="E79" s="193"/>
      <c r="F79" s="193"/>
      <c r="G79" s="193"/>
      <c r="H79" s="68"/>
      <c r="I79" s="68"/>
      <c r="J79" s="68"/>
      <c r="K79" s="68"/>
      <c r="L79" s="68"/>
      <c r="M79" s="54"/>
    </row>
    <row r="80" spans="1:18" ht="25.5" customHeight="1" x14ac:dyDescent="0.25">
      <c r="B80" s="211" t="s">
        <v>37</v>
      </c>
      <c r="C80" s="212"/>
      <c r="D80" s="20" t="s">
        <v>10</v>
      </c>
      <c r="E80" s="85" t="s">
        <v>38</v>
      </c>
      <c r="F80" s="210" t="s">
        <v>39</v>
      </c>
      <c r="G80" s="210"/>
      <c r="H80" s="68"/>
      <c r="I80" s="68"/>
      <c r="J80" s="68"/>
      <c r="K80" s="68"/>
      <c r="L80" s="68"/>
      <c r="M80" s="54"/>
    </row>
    <row r="81" spans="1:13" ht="23.25" customHeight="1" x14ac:dyDescent="0.25">
      <c r="B81" s="194" t="s">
        <v>49</v>
      </c>
      <c r="C81" s="195"/>
      <c r="D81" s="55">
        <v>0</v>
      </c>
      <c r="E81" s="86">
        <f>IF($D$71=0,0,IF(AND($D$71&gt;0,$D$71&lt;10),0.5,IF($D$71&gt;9,1,0)))</f>
        <v>0</v>
      </c>
      <c r="F81" s="105">
        <f>D81*O77</f>
        <v>0</v>
      </c>
      <c r="G81" s="89">
        <f>D81*O76</f>
        <v>0</v>
      </c>
      <c r="H81" s="68"/>
      <c r="I81" s="68"/>
      <c r="J81" s="68"/>
      <c r="K81" s="68"/>
      <c r="L81" s="68"/>
      <c r="M81" s="54"/>
    </row>
    <row r="82" spans="1:13" ht="31.5" customHeight="1" x14ac:dyDescent="0.25">
      <c r="B82" s="199">
        <f>IF($D$71&gt;9,$N$73,IF(AND($D$71&gt;0,$D$71&lt;10),$O$73,0))</f>
        <v>0</v>
      </c>
      <c r="C82" s="199"/>
      <c r="D82" s="59" t="s">
        <v>89</v>
      </c>
      <c r="E82" s="198">
        <f>SUM(F81:F81)</f>
        <v>0</v>
      </c>
      <c r="F82" s="198"/>
      <c r="G82" s="198"/>
      <c r="H82" s="68"/>
      <c r="I82" s="68"/>
      <c r="J82" s="68"/>
      <c r="K82" s="68"/>
      <c r="L82" s="68"/>
      <c r="M82" s="54"/>
    </row>
    <row r="83" spans="1:13" ht="8.25" customHeight="1" x14ac:dyDescent="0.25">
      <c r="B83" s="200"/>
      <c r="C83" s="200"/>
      <c r="D83" s="60"/>
      <c r="E83" s="60"/>
      <c r="F83" s="60"/>
      <c r="G83" s="68"/>
      <c r="H83" s="68"/>
      <c r="I83" s="68"/>
      <c r="J83" s="68"/>
      <c r="K83" s="68"/>
      <c r="L83" s="68"/>
      <c r="M83" s="54"/>
    </row>
    <row r="84" spans="1:13" ht="31.5" customHeight="1" x14ac:dyDescent="0.25">
      <c r="B84" s="196" t="s">
        <v>53</v>
      </c>
      <c r="C84" s="196"/>
      <c r="D84" s="196"/>
      <c r="E84" s="196"/>
      <c r="F84" s="196"/>
      <c r="G84" s="196"/>
      <c r="H84" s="196"/>
      <c r="I84" s="196"/>
      <c r="J84" s="61"/>
      <c r="K84" s="61"/>
      <c r="L84" s="61"/>
      <c r="M84" s="54"/>
    </row>
    <row r="85" spans="1:13" ht="9.75" customHeight="1" x14ac:dyDescent="0.25">
      <c r="B85" s="64"/>
      <c r="C85" s="64"/>
      <c r="D85" s="64"/>
      <c r="E85" s="64"/>
      <c r="F85" s="64"/>
      <c r="G85" s="64"/>
      <c r="H85" s="64"/>
      <c r="I85" s="64"/>
      <c r="J85" s="64"/>
      <c r="K85" s="64"/>
      <c r="L85" s="64"/>
      <c r="M85" s="54"/>
    </row>
    <row r="86" spans="1:13" ht="31.15" customHeight="1" x14ac:dyDescent="0.25">
      <c r="A86" s="74"/>
      <c r="B86" s="143" t="s">
        <v>52</v>
      </c>
      <c r="C86" s="144"/>
      <c r="D86" s="144"/>
      <c r="E86" s="144"/>
      <c r="F86" s="144"/>
      <c r="G86" s="144"/>
      <c r="H86" s="65"/>
      <c r="I86" s="65"/>
      <c r="J86" s="65"/>
      <c r="K86" s="65"/>
      <c r="L86" s="65"/>
      <c r="M86" s="54"/>
    </row>
    <row r="87" spans="1:13" ht="31.5" customHeight="1" x14ac:dyDescent="0.25">
      <c r="B87" s="17" t="s">
        <v>0</v>
      </c>
      <c r="C87" s="15" t="s">
        <v>28</v>
      </c>
      <c r="D87" s="154" t="s">
        <v>1</v>
      </c>
      <c r="E87" s="154"/>
      <c r="F87" s="154"/>
      <c r="G87" s="154"/>
      <c r="H87" s="65"/>
      <c r="I87" s="65"/>
      <c r="J87" s="65"/>
      <c r="K87" s="65"/>
      <c r="L87" s="65"/>
      <c r="M87" s="54"/>
    </row>
    <row r="88" spans="1:13" ht="19.7" customHeight="1" x14ac:dyDescent="0.25">
      <c r="A88" s="98">
        <v>50601308049</v>
      </c>
      <c r="B88" s="18">
        <v>1</v>
      </c>
      <c r="C88" s="46" t="s">
        <v>30</v>
      </c>
      <c r="D88" s="155" t="s">
        <v>5</v>
      </c>
      <c r="E88" s="155"/>
      <c r="F88" s="155"/>
      <c r="G88" s="155"/>
      <c r="H88" s="65"/>
      <c r="I88" s="65"/>
      <c r="J88" s="65"/>
      <c r="K88" s="65"/>
      <c r="L88" s="65"/>
      <c r="M88" s="54"/>
    </row>
    <row r="89" spans="1:13" ht="19.7" customHeight="1" x14ac:dyDescent="0.25">
      <c r="A89" s="98">
        <v>50602308050</v>
      </c>
      <c r="B89" s="18">
        <v>2</v>
      </c>
      <c r="C89" s="46" t="s">
        <v>31</v>
      </c>
      <c r="D89" s="155" t="s">
        <v>58</v>
      </c>
      <c r="E89" s="155"/>
      <c r="F89" s="155"/>
      <c r="G89" s="155"/>
      <c r="H89" s="65"/>
      <c r="I89" s="65"/>
      <c r="J89" s="65"/>
      <c r="K89" s="65"/>
      <c r="L89" s="65"/>
      <c r="M89" s="54"/>
    </row>
    <row r="90" spans="1:13" ht="19.7" customHeight="1" x14ac:dyDescent="0.25">
      <c r="A90" s="98">
        <v>50603308051</v>
      </c>
      <c r="B90" s="18">
        <v>3</v>
      </c>
      <c r="C90" s="46" t="s">
        <v>54</v>
      </c>
      <c r="D90" s="155" t="s">
        <v>11</v>
      </c>
      <c r="E90" s="155"/>
      <c r="F90" s="155"/>
      <c r="G90" s="155"/>
      <c r="H90" s="65"/>
      <c r="I90" s="65"/>
      <c r="J90" s="65"/>
      <c r="K90" s="65"/>
      <c r="L90" s="65"/>
      <c r="M90" s="54"/>
    </row>
    <row r="91" spans="1:13" ht="19.7" customHeight="1" x14ac:dyDescent="0.25">
      <c r="A91" s="98">
        <v>50607308052</v>
      </c>
      <c r="B91" s="18">
        <v>4</v>
      </c>
      <c r="C91" s="46" t="s">
        <v>32</v>
      </c>
      <c r="D91" s="155" t="s">
        <v>43</v>
      </c>
      <c r="E91" s="155"/>
      <c r="F91" s="155"/>
      <c r="G91" s="155"/>
      <c r="H91" s="65"/>
      <c r="I91" s="65"/>
      <c r="J91" s="65"/>
      <c r="K91" s="65"/>
      <c r="L91" s="65"/>
      <c r="M91" s="54"/>
    </row>
    <row r="92" spans="1:13" ht="19.7" customHeight="1" x14ac:dyDescent="0.25">
      <c r="A92" s="98">
        <v>50605308053</v>
      </c>
      <c r="B92" s="18">
        <v>5</v>
      </c>
      <c r="C92" s="46" t="s">
        <v>33</v>
      </c>
      <c r="D92" s="155" t="s">
        <v>29</v>
      </c>
      <c r="E92" s="155"/>
      <c r="F92" s="155"/>
      <c r="G92" s="155">
        <v>23</v>
      </c>
      <c r="H92" s="65"/>
      <c r="I92" s="65"/>
      <c r="J92" s="65"/>
      <c r="K92" s="65"/>
      <c r="L92" s="65"/>
      <c r="M92" s="54"/>
    </row>
    <row r="93" spans="1:13" ht="26.25" customHeight="1" x14ac:dyDescent="0.25">
      <c r="B93" s="147" t="s">
        <v>6</v>
      </c>
      <c r="C93" s="148"/>
      <c r="D93" s="147" t="s">
        <v>10</v>
      </c>
      <c r="E93" s="148"/>
      <c r="F93" s="153" t="s">
        <v>48</v>
      </c>
      <c r="G93" s="153"/>
      <c r="H93" s="65"/>
      <c r="I93" s="65"/>
      <c r="J93" s="65"/>
      <c r="K93" s="65"/>
      <c r="L93" s="65"/>
      <c r="M93" s="54"/>
    </row>
    <row r="94" spans="1:13" ht="30.75" customHeight="1" x14ac:dyDescent="0.25">
      <c r="B94" s="149"/>
      <c r="C94" s="149"/>
      <c r="D94" s="151">
        <v>0</v>
      </c>
      <c r="E94" s="151"/>
      <c r="F94" s="238">
        <v>24.37</v>
      </c>
      <c r="G94" s="239">
        <v>47.66</v>
      </c>
      <c r="H94" s="65">
        <v>23</v>
      </c>
      <c r="I94" s="65"/>
      <c r="J94" s="65"/>
      <c r="K94" s="65"/>
      <c r="L94" s="65"/>
      <c r="M94" s="54"/>
    </row>
    <row r="95" spans="1:13" ht="30.75" customHeight="1" x14ac:dyDescent="0.25">
      <c r="B95" s="150"/>
      <c r="C95" s="150"/>
      <c r="D95" s="152" t="s">
        <v>89</v>
      </c>
      <c r="E95" s="152"/>
      <c r="F95" s="197">
        <f>D94*F94</f>
        <v>0</v>
      </c>
      <c r="G95" s="197"/>
      <c r="H95" s="65"/>
      <c r="I95" s="65"/>
      <c r="J95" s="65"/>
      <c r="K95" s="65"/>
      <c r="L95" s="65"/>
      <c r="M95" s="54"/>
    </row>
    <row r="96" spans="1:13" ht="6" customHeight="1" x14ac:dyDescent="0.25">
      <c r="B96" s="92"/>
      <c r="C96" s="92"/>
      <c r="D96" s="92"/>
      <c r="E96" s="63"/>
      <c r="F96" s="63"/>
      <c r="G96" s="65"/>
      <c r="H96" s="65"/>
      <c r="I96" s="65"/>
      <c r="J96" s="65"/>
      <c r="K96" s="65"/>
      <c r="L96" s="65"/>
      <c r="M96" s="54"/>
    </row>
    <row r="97" spans="1:18" ht="15" customHeight="1" x14ac:dyDescent="0.25">
      <c r="B97" s="63"/>
      <c r="C97" s="63"/>
      <c r="D97" s="63"/>
      <c r="E97" s="63"/>
      <c r="F97" s="63"/>
      <c r="G97" s="65"/>
      <c r="H97" s="65"/>
      <c r="I97" s="65"/>
      <c r="J97" s="65"/>
      <c r="K97" s="65"/>
      <c r="L97" s="65"/>
      <c r="M97" s="54"/>
    </row>
    <row r="98" spans="1:18" ht="5.25" customHeight="1" x14ac:dyDescent="0.25">
      <c r="B98" s="63"/>
      <c r="C98" s="63"/>
      <c r="D98" s="63"/>
      <c r="E98" s="63"/>
      <c r="F98" s="63"/>
      <c r="G98" s="65"/>
      <c r="H98" s="65"/>
      <c r="I98" s="65"/>
      <c r="J98" s="65"/>
      <c r="K98" s="65"/>
      <c r="L98" s="65"/>
      <c r="M98" s="54"/>
    </row>
    <row r="99" spans="1:18" ht="27.75" customHeight="1" x14ac:dyDescent="0.25">
      <c r="B99" s="193" t="s">
        <v>36</v>
      </c>
      <c r="C99" s="193"/>
      <c r="D99" s="193"/>
      <c r="E99" s="193"/>
      <c r="F99" s="193"/>
      <c r="G99" s="193"/>
      <c r="H99" s="65"/>
      <c r="I99" s="65"/>
      <c r="J99" s="65"/>
      <c r="K99" s="65"/>
      <c r="L99" s="65"/>
      <c r="M99" s="54"/>
    </row>
    <row r="100" spans="1:18" ht="27" customHeight="1" x14ac:dyDescent="0.25">
      <c r="B100" s="136" t="s">
        <v>37</v>
      </c>
      <c r="C100" s="137"/>
      <c r="D100" s="22" t="s">
        <v>10</v>
      </c>
      <c r="E100" s="87" t="s">
        <v>38</v>
      </c>
      <c r="F100" s="192" t="s">
        <v>39</v>
      </c>
      <c r="G100" s="192"/>
      <c r="H100" s="65"/>
      <c r="I100" s="65"/>
      <c r="J100" s="65"/>
      <c r="K100" s="65"/>
      <c r="L100" s="65"/>
      <c r="M100" s="54"/>
      <c r="N100" s="89">
        <v>45.57</v>
      </c>
      <c r="O100" s="89">
        <f>IF(E101=0.5,N100/2,IF(E101=1,0,0))</f>
        <v>0</v>
      </c>
    </row>
    <row r="101" spans="1:18" ht="26.25" customHeight="1" x14ac:dyDescent="0.25">
      <c r="B101" s="141" t="s">
        <v>52</v>
      </c>
      <c r="C101" s="142"/>
      <c r="D101" s="24"/>
      <c r="E101" s="88">
        <f>IF($D$94=0,0,IF(AND($D$94&gt;0,$D$94&lt;10),0.5,IF($D$94&gt;9,1,0)))</f>
        <v>0</v>
      </c>
      <c r="F101" s="107">
        <f>D101*O101</f>
        <v>0</v>
      </c>
      <c r="G101" s="89">
        <f>D101*O100</f>
        <v>0</v>
      </c>
      <c r="H101" s="65"/>
      <c r="I101" s="65"/>
      <c r="J101" s="65"/>
      <c r="K101" s="65"/>
      <c r="L101" s="65"/>
      <c r="M101" s="54"/>
      <c r="N101" s="106">
        <f>F94</f>
        <v>24.37</v>
      </c>
      <c r="O101" s="106">
        <f>IF(E101=0.5,N101/2,IF(E101=1,0,0))</f>
        <v>0</v>
      </c>
    </row>
    <row r="102" spans="1:18" ht="31.5" customHeight="1" x14ac:dyDescent="0.25">
      <c r="B102" s="145">
        <f>IF($D$94&gt;9,$N$73,IF(AND($D$94&gt;0,$D$94&lt;10),$O$73,0))</f>
        <v>0</v>
      </c>
      <c r="C102" s="145"/>
      <c r="D102" s="139" t="s">
        <v>91</v>
      </c>
      <c r="E102" s="140"/>
      <c r="F102" s="138">
        <f>SUM(F101:F101)</f>
        <v>0</v>
      </c>
      <c r="G102" s="138"/>
      <c r="H102" s="65"/>
      <c r="I102" s="65"/>
      <c r="J102" s="65"/>
      <c r="K102" s="65"/>
      <c r="L102" s="65"/>
      <c r="M102" s="54"/>
    </row>
    <row r="103" spans="1:18" ht="15.75" customHeight="1" x14ac:dyDescent="0.25">
      <c r="B103" s="146"/>
      <c r="C103" s="146"/>
      <c r="D103" s="66"/>
      <c r="E103" s="66"/>
      <c r="F103" s="66"/>
      <c r="G103" s="65"/>
      <c r="H103" s="65"/>
      <c r="I103" s="65"/>
      <c r="J103" s="65"/>
      <c r="K103" s="65"/>
      <c r="L103" s="65"/>
      <c r="M103" s="54"/>
    </row>
    <row r="104" spans="1:18" ht="27.75" customHeight="1" x14ac:dyDescent="0.25">
      <c r="B104" s="191" t="s">
        <v>60</v>
      </c>
      <c r="C104" s="191"/>
      <c r="D104" s="191"/>
      <c r="E104" s="191"/>
      <c r="F104" s="191"/>
      <c r="G104" s="191"/>
      <c r="H104" s="191"/>
      <c r="I104" s="191"/>
      <c r="J104" s="191"/>
      <c r="K104" s="191"/>
      <c r="L104" s="191"/>
      <c r="M104" s="191"/>
      <c r="N104" s="67"/>
      <c r="O104" s="67"/>
      <c r="P104" s="67"/>
    </row>
    <row r="105" spans="1:18" s="5" customFormat="1" ht="72" customHeight="1" x14ac:dyDescent="0.25">
      <c r="B105" s="62"/>
      <c r="C105" s="62"/>
      <c r="D105" s="62"/>
      <c r="E105" s="62"/>
      <c r="F105" s="62"/>
      <c r="G105" s="62"/>
      <c r="H105" s="62"/>
      <c r="I105" s="62"/>
      <c r="J105" s="62"/>
      <c r="K105" s="62"/>
      <c r="L105" s="8"/>
      <c r="M105" s="54"/>
    </row>
    <row r="106" spans="1:18" ht="24.95" customHeight="1" x14ac:dyDescent="0.25">
      <c r="B106" s="173" t="s">
        <v>100</v>
      </c>
      <c r="C106" s="174"/>
      <c r="D106" s="174"/>
      <c r="E106" s="174"/>
      <c r="F106" s="174"/>
      <c r="G106" s="174"/>
      <c r="H106" s="174"/>
      <c r="I106" s="174"/>
      <c r="J106" s="174"/>
      <c r="K106" s="174"/>
      <c r="L106" s="174"/>
      <c r="M106" s="175"/>
      <c r="N106" s="54"/>
    </row>
    <row r="107" spans="1:18" ht="30.75" customHeight="1" x14ac:dyDescent="0.25">
      <c r="B107" s="176" t="s">
        <v>0</v>
      </c>
      <c r="C107" s="176" t="s">
        <v>12</v>
      </c>
      <c r="D107" s="178" t="s">
        <v>1</v>
      </c>
      <c r="E107" s="156" t="s">
        <v>108</v>
      </c>
      <c r="F107" s="156" t="s">
        <v>109</v>
      </c>
      <c r="G107" s="183" t="s">
        <v>10</v>
      </c>
      <c r="H107" s="185" t="s">
        <v>57</v>
      </c>
      <c r="I107" s="180" t="s">
        <v>44</v>
      </c>
      <c r="J107" s="181"/>
      <c r="K107" s="181"/>
      <c r="L107" s="182"/>
      <c r="M107" s="189" t="s">
        <v>45</v>
      </c>
      <c r="N107" s="54"/>
    </row>
    <row r="108" spans="1:18" ht="31.5" customHeight="1" x14ac:dyDescent="0.25">
      <c r="A108" s="56" t="s">
        <v>105</v>
      </c>
      <c r="B108" s="177"/>
      <c r="C108" s="177"/>
      <c r="D108" s="179"/>
      <c r="E108" s="156"/>
      <c r="F108" s="156"/>
      <c r="G108" s="184"/>
      <c r="H108" s="186"/>
      <c r="I108" s="15" t="s">
        <v>10</v>
      </c>
      <c r="J108" s="25" t="s">
        <v>46</v>
      </c>
      <c r="K108" s="187" t="s">
        <v>47</v>
      </c>
      <c r="L108" s="188"/>
      <c r="M108" s="190"/>
      <c r="N108" s="54"/>
      <c r="O108" s="23" t="s">
        <v>7</v>
      </c>
    </row>
    <row r="109" spans="1:18" ht="15.75" customHeight="1" x14ac:dyDescent="0.25">
      <c r="A109">
        <v>50601108042</v>
      </c>
      <c r="B109" s="19">
        <v>1</v>
      </c>
      <c r="C109" s="30" t="s">
        <v>15</v>
      </c>
      <c r="D109" s="42" t="s">
        <v>34</v>
      </c>
      <c r="E109" s="90">
        <v>6.5</v>
      </c>
      <c r="F109" s="29">
        <v>12.71</v>
      </c>
      <c r="G109" s="31"/>
      <c r="H109" s="108">
        <f t="shared" ref="H109:H133" si="0">E109*G109-(E109*G109*20/100)</f>
        <v>0</v>
      </c>
      <c r="I109" s="31"/>
      <c r="J109" s="32">
        <f>IF(I109=0,0,IF(AND(G109&gt;0,G109&lt;10),0.5,IF(G109&gt;9,1,0)))</f>
        <v>0</v>
      </c>
      <c r="K109" s="111">
        <f>I109*P109</f>
        <v>0</v>
      </c>
      <c r="L109" s="89">
        <f>I109*R109</f>
        <v>0</v>
      </c>
      <c r="M109" s="108">
        <f>H109+K109</f>
        <v>0</v>
      </c>
      <c r="N109" s="54"/>
      <c r="O109" s="108">
        <f t="shared" ref="O109:O126" si="1">E109</f>
        <v>6.5</v>
      </c>
      <c r="P109" s="3">
        <f t="shared" ref="P109:P125" si="2">IF(J109=0.5,E109/2,IF(J109=1,0,0))</f>
        <v>0</v>
      </c>
      <c r="Q109" s="109">
        <f>F109</f>
        <v>12.71</v>
      </c>
      <c r="R109" s="3">
        <f>IF(J109=0.5,Q109/2,IF(J109=1,0,0))</f>
        <v>0</v>
      </c>
    </row>
    <row r="110" spans="1:18" ht="15.75" customHeight="1" x14ac:dyDescent="0.25">
      <c r="A110">
        <v>50602108043</v>
      </c>
      <c r="B110" s="19">
        <v>2</v>
      </c>
      <c r="C110" s="30" t="s">
        <v>17</v>
      </c>
      <c r="D110" s="42" t="s">
        <v>40</v>
      </c>
      <c r="E110" s="90">
        <v>6.5</v>
      </c>
      <c r="F110" s="29">
        <v>12.71</v>
      </c>
      <c r="G110" s="31"/>
      <c r="H110" s="108">
        <f t="shared" si="0"/>
        <v>0</v>
      </c>
      <c r="I110" s="31"/>
      <c r="J110" s="32">
        <f t="shared" ref="J110:J133" si="3">IF(I110=0,0,IF(AND(G110&gt;0,G110&lt;10),0.5,IF(G110&gt;9,1,0)))</f>
        <v>0</v>
      </c>
      <c r="K110" s="111">
        <f t="shared" ref="K110:K128" si="4">I110*P110</f>
        <v>0</v>
      </c>
      <c r="L110" s="89">
        <f t="shared" ref="L110:L128" si="5">I110*R110</f>
        <v>0</v>
      </c>
      <c r="M110" s="108">
        <f t="shared" ref="M110:M133" si="6">H110+K110</f>
        <v>0</v>
      </c>
      <c r="N110" s="54"/>
      <c r="O110" s="108">
        <f t="shared" si="1"/>
        <v>6.5</v>
      </c>
      <c r="P110" s="3">
        <f t="shared" si="2"/>
        <v>0</v>
      </c>
      <c r="Q110" s="109">
        <f t="shared" ref="Q110:Q126" si="7">F110</f>
        <v>12.71</v>
      </c>
      <c r="R110" s="3">
        <f t="shared" ref="R110:R125" si="8">IF(J110=0.5,Q110/2,IF(J110=1,0,0))</f>
        <v>0</v>
      </c>
    </row>
    <row r="111" spans="1:18" ht="15.75" customHeight="1" x14ac:dyDescent="0.25">
      <c r="A111">
        <v>50603108044</v>
      </c>
      <c r="B111" s="19">
        <v>3</v>
      </c>
      <c r="C111" s="30" t="s">
        <v>18</v>
      </c>
      <c r="D111" s="42" t="s">
        <v>41</v>
      </c>
      <c r="E111" s="90">
        <v>6.14</v>
      </c>
      <c r="F111" s="29">
        <v>12.01</v>
      </c>
      <c r="G111" s="31"/>
      <c r="H111" s="108">
        <f t="shared" si="0"/>
        <v>0</v>
      </c>
      <c r="I111" s="31"/>
      <c r="J111" s="32">
        <f t="shared" si="3"/>
        <v>0</v>
      </c>
      <c r="K111" s="111">
        <f t="shared" si="4"/>
        <v>0</v>
      </c>
      <c r="L111" s="89">
        <f t="shared" si="5"/>
        <v>0</v>
      </c>
      <c r="M111" s="108">
        <f t="shared" si="6"/>
        <v>0</v>
      </c>
      <c r="N111" s="54"/>
      <c r="O111" s="108">
        <f t="shared" si="1"/>
        <v>6.14</v>
      </c>
      <c r="P111" s="3">
        <f t="shared" si="2"/>
        <v>0</v>
      </c>
      <c r="Q111" s="109">
        <f t="shared" si="7"/>
        <v>12.01</v>
      </c>
      <c r="R111" s="3">
        <f t="shared" si="8"/>
        <v>0</v>
      </c>
    </row>
    <row r="112" spans="1:18" ht="15.75" customHeight="1" x14ac:dyDescent="0.25">
      <c r="A112">
        <v>50607108045</v>
      </c>
      <c r="B112" s="19">
        <v>4</v>
      </c>
      <c r="C112" s="30" t="s">
        <v>19</v>
      </c>
      <c r="D112" s="42" t="s">
        <v>42</v>
      </c>
      <c r="E112" s="90">
        <v>5.9</v>
      </c>
      <c r="F112" s="29">
        <v>11.54</v>
      </c>
      <c r="G112" s="31"/>
      <c r="H112" s="108">
        <f t="shared" si="0"/>
        <v>0</v>
      </c>
      <c r="I112" s="31"/>
      <c r="J112" s="32">
        <f t="shared" si="3"/>
        <v>0</v>
      </c>
      <c r="K112" s="111">
        <f t="shared" si="4"/>
        <v>0</v>
      </c>
      <c r="L112" s="89">
        <f t="shared" si="5"/>
        <v>0</v>
      </c>
      <c r="M112" s="108">
        <f t="shared" si="6"/>
        <v>0</v>
      </c>
      <c r="N112" s="54"/>
      <c r="O112" s="108">
        <f t="shared" si="1"/>
        <v>5.9</v>
      </c>
      <c r="P112" s="3">
        <f t="shared" si="2"/>
        <v>0</v>
      </c>
      <c r="Q112" s="109">
        <f t="shared" si="7"/>
        <v>11.54</v>
      </c>
      <c r="R112" s="3">
        <f t="shared" si="8"/>
        <v>0</v>
      </c>
    </row>
    <row r="113" spans="1:18" ht="15.75" customHeight="1" x14ac:dyDescent="0.25">
      <c r="A113">
        <v>50605108046</v>
      </c>
      <c r="B113" s="19">
        <v>5</v>
      </c>
      <c r="C113" s="30" t="s">
        <v>26</v>
      </c>
      <c r="D113" s="42" t="s">
        <v>24</v>
      </c>
      <c r="E113" s="90">
        <v>4.8899999999999997</v>
      </c>
      <c r="F113" s="29">
        <v>9.56</v>
      </c>
      <c r="G113" s="31"/>
      <c r="H113" s="108">
        <f t="shared" si="0"/>
        <v>0</v>
      </c>
      <c r="I113" s="31"/>
      <c r="J113" s="32">
        <f t="shared" si="3"/>
        <v>0</v>
      </c>
      <c r="K113" s="111">
        <f t="shared" si="4"/>
        <v>0</v>
      </c>
      <c r="L113" s="89">
        <f t="shared" si="5"/>
        <v>0</v>
      </c>
      <c r="M113" s="108">
        <f t="shared" si="6"/>
        <v>0</v>
      </c>
      <c r="N113" s="54"/>
      <c r="O113" s="108">
        <f t="shared" si="1"/>
        <v>4.8899999999999997</v>
      </c>
      <c r="P113" s="3">
        <f t="shared" si="2"/>
        <v>0</v>
      </c>
      <c r="Q113" s="109">
        <f t="shared" si="7"/>
        <v>9.56</v>
      </c>
      <c r="R113" s="3">
        <f t="shared" si="8"/>
        <v>0</v>
      </c>
    </row>
    <row r="114" spans="1:18" ht="30" x14ac:dyDescent="0.25">
      <c r="A114">
        <v>50605118047</v>
      </c>
      <c r="B114" s="19">
        <v>6</v>
      </c>
      <c r="C114" s="30" t="s">
        <v>27</v>
      </c>
      <c r="D114" s="42" t="s">
        <v>24</v>
      </c>
      <c r="E114" s="90">
        <v>4.8899999999999997</v>
      </c>
      <c r="F114" s="29">
        <v>9.56</v>
      </c>
      <c r="G114" s="31"/>
      <c r="H114" s="108">
        <f t="shared" si="0"/>
        <v>0</v>
      </c>
      <c r="I114" s="31"/>
      <c r="J114" s="32">
        <f t="shared" si="3"/>
        <v>0</v>
      </c>
      <c r="K114" s="111">
        <f t="shared" si="4"/>
        <v>0</v>
      </c>
      <c r="L114" s="89">
        <f t="shared" si="5"/>
        <v>0</v>
      </c>
      <c r="M114" s="108">
        <f t="shared" si="6"/>
        <v>0</v>
      </c>
      <c r="N114" s="54"/>
      <c r="O114" s="108">
        <f t="shared" si="1"/>
        <v>4.8899999999999997</v>
      </c>
      <c r="P114" s="3">
        <f t="shared" si="2"/>
        <v>0</v>
      </c>
      <c r="Q114" s="109">
        <f t="shared" si="7"/>
        <v>9.56</v>
      </c>
      <c r="R114" s="3">
        <f t="shared" si="8"/>
        <v>0</v>
      </c>
    </row>
    <row r="115" spans="1:18" ht="15.75" customHeight="1" x14ac:dyDescent="0.25">
      <c r="A115">
        <v>50601308049</v>
      </c>
      <c r="B115" s="19">
        <v>7</v>
      </c>
      <c r="C115" s="33" t="s">
        <v>30</v>
      </c>
      <c r="D115" s="43" t="s">
        <v>5</v>
      </c>
      <c r="E115" s="90">
        <v>6.77</v>
      </c>
      <c r="F115" s="29">
        <v>13.24</v>
      </c>
      <c r="G115" s="31"/>
      <c r="H115" s="108">
        <f t="shared" si="0"/>
        <v>0</v>
      </c>
      <c r="I115" s="31"/>
      <c r="J115" s="32">
        <f t="shared" si="3"/>
        <v>0</v>
      </c>
      <c r="K115" s="111">
        <f t="shared" si="4"/>
        <v>0</v>
      </c>
      <c r="L115" s="89">
        <f t="shared" si="5"/>
        <v>0</v>
      </c>
      <c r="M115" s="108">
        <f t="shared" si="6"/>
        <v>0</v>
      </c>
      <c r="N115" s="54"/>
      <c r="O115" s="108">
        <f t="shared" si="1"/>
        <v>6.77</v>
      </c>
      <c r="P115" s="3">
        <f t="shared" si="2"/>
        <v>0</v>
      </c>
      <c r="Q115" s="109">
        <f t="shared" si="7"/>
        <v>13.24</v>
      </c>
      <c r="R115" s="3">
        <f t="shared" si="8"/>
        <v>0</v>
      </c>
    </row>
    <row r="116" spans="1:18" ht="15.75" customHeight="1" x14ac:dyDescent="0.25">
      <c r="A116">
        <v>50602308050</v>
      </c>
      <c r="B116" s="19">
        <v>8</v>
      </c>
      <c r="C116" s="33" t="s">
        <v>31</v>
      </c>
      <c r="D116" s="43" t="s">
        <v>59</v>
      </c>
      <c r="E116" s="90">
        <v>6.77</v>
      </c>
      <c r="F116" s="29">
        <v>13.24</v>
      </c>
      <c r="G116" s="31"/>
      <c r="H116" s="108">
        <f t="shared" si="0"/>
        <v>0</v>
      </c>
      <c r="I116" s="31"/>
      <c r="J116" s="32">
        <f t="shared" si="3"/>
        <v>0</v>
      </c>
      <c r="K116" s="111">
        <f t="shared" si="4"/>
        <v>0</v>
      </c>
      <c r="L116" s="89">
        <f t="shared" si="5"/>
        <v>0</v>
      </c>
      <c r="M116" s="108">
        <f t="shared" si="6"/>
        <v>0</v>
      </c>
      <c r="N116" s="54"/>
      <c r="O116" s="108">
        <f t="shared" si="1"/>
        <v>6.77</v>
      </c>
      <c r="P116" s="3">
        <f t="shared" si="2"/>
        <v>0</v>
      </c>
      <c r="Q116" s="109">
        <f t="shared" si="7"/>
        <v>13.24</v>
      </c>
      <c r="R116" s="3">
        <f t="shared" si="8"/>
        <v>0</v>
      </c>
    </row>
    <row r="117" spans="1:18" ht="15.75" customHeight="1" x14ac:dyDescent="0.25">
      <c r="A117">
        <v>50603308051</v>
      </c>
      <c r="B117" s="19">
        <v>9</v>
      </c>
      <c r="C117" s="33" t="s">
        <v>54</v>
      </c>
      <c r="D117" s="43" t="s">
        <v>11</v>
      </c>
      <c r="E117" s="90">
        <v>6.54</v>
      </c>
      <c r="F117" s="29">
        <v>12.79</v>
      </c>
      <c r="G117" s="31"/>
      <c r="H117" s="108">
        <f t="shared" si="0"/>
        <v>0</v>
      </c>
      <c r="I117" s="31"/>
      <c r="J117" s="32">
        <f t="shared" si="3"/>
        <v>0</v>
      </c>
      <c r="K117" s="111">
        <f t="shared" si="4"/>
        <v>0</v>
      </c>
      <c r="L117" s="89">
        <f t="shared" si="5"/>
        <v>0</v>
      </c>
      <c r="M117" s="108">
        <f t="shared" si="6"/>
        <v>0</v>
      </c>
      <c r="N117" s="54"/>
      <c r="O117" s="108">
        <f t="shared" si="1"/>
        <v>6.54</v>
      </c>
      <c r="P117" s="3">
        <f t="shared" si="2"/>
        <v>0</v>
      </c>
      <c r="Q117" s="109">
        <f t="shared" si="7"/>
        <v>12.79</v>
      </c>
      <c r="R117" s="3">
        <f t="shared" si="8"/>
        <v>0</v>
      </c>
    </row>
    <row r="118" spans="1:18" ht="15.75" customHeight="1" x14ac:dyDescent="0.25">
      <c r="A118">
        <v>50607308052</v>
      </c>
      <c r="B118" s="19">
        <v>10</v>
      </c>
      <c r="C118" s="33" t="s">
        <v>32</v>
      </c>
      <c r="D118" s="43" t="s">
        <v>43</v>
      </c>
      <c r="E118" s="90">
        <v>6.7</v>
      </c>
      <c r="F118" s="29">
        <v>13.1</v>
      </c>
      <c r="G118" s="31"/>
      <c r="H118" s="108">
        <f t="shared" si="0"/>
        <v>0</v>
      </c>
      <c r="I118" s="31"/>
      <c r="J118" s="32">
        <f t="shared" si="3"/>
        <v>0</v>
      </c>
      <c r="K118" s="111">
        <f t="shared" si="4"/>
        <v>0</v>
      </c>
      <c r="L118" s="89">
        <f t="shared" si="5"/>
        <v>0</v>
      </c>
      <c r="M118" s="108">
        <f t="shared" si="6"/>
        <v>0</v>
      </c>
      <c r="N118" s="54"/>
      <c r="O118" s="108">
        <f t="shared" si="1"/>
        <v>6.7</v>
      </c>
      <c r="P118" s="3">
        <f t="shared" si="2"/>
        <v>0</v>
      </c>
      <c r="Q118" s="109">
        <f t="shared" si="7"/>
        <v>13.1</v>
      </c>
      <c r="R118" s="3">
        <f t="shared" si="8"/>
        <v>0</v>
      </c>
    </row>
    <row r="119" spans="1:18" ht="15.75" customHeight="1" x14ac:dyDescent="0.25">
      <c r="A119">
        <v>50605308053</v>
      </c>
      <c r="B119" s="19">
        <v>11</v>
      </c>
      <c r="C119" s="33" t="s">
        <v>33</v>
      </c>
      <c r="D119" s="43" t="s">
        <v>29</v>
      </c>
      <c r="E119" s="90">
        <v>8.0299999999999994</v>
      </c>
      <c r="F119" s="29">
        <v>15.71</v>
      </c>
      <c r="G119" s="31"/>
      <c r="H119" s="108">
        <f t="shared" si="0"/>
        <v>0</v>
      </c>
      <c r="I119" s="31"/>
      <c r="J119" s="32">
        <f t="shared" si="3"/>
        <v>0</v>
      </c>
      <c r="K119" s="111">
        <f t="shared" si="4"/>
        <v>0</v>
      </c>
      <c r="L119" s="89">
        <f t="shared" si="5"/>
        <v>0</v>
      </c>
      <c r="M119" s="108">
        <f t="shared" si="6"/>
        <v>0</v>
      </c>
      <c r="N119" s="54"/>
      <c r="O119" s="108">
        <f t="shared" si="1"/>
        <v>8.0299999999999994</v>
      </c>
      <c r="P119" s="3">
        <f t="shared" si="2"/>
        <v>0</v>
      </c>
      <c r="Q119" s="109">
        <f t="shared" si="7"/>
        <v>15.71</v>
      </c>
      <c r="R119" s="3">
        <f t="shared" si="8"/>
        <v>0</v>
      </c>
    </row>
    <row r="120" spans="1:18" ht="30" x14ac:dyDescent="0.25">
      <c r="A120">
        <v>50610108048</v>
      </c>
      <c r="B120" s="19">
        <v>12</v>
      </c>
      <c r="C120" s="33" t="s">
        <v>74</v>
      </c>
      <c r="D120" s="43" t="s">
        <v>34</v>
      </c>
      <c r="E120" s="90">
        <v>4.71</v>
      </c>
      <c r="F120" s="29">
        <v>9.2100000000000009</v>
      </c>
      <c r="G120" s="31"/>
      <c r="H120" s="108">
        <f t="shared" si="0"/>
        <v>0</v>
      </c>
      <c r="I120" s="31"/>
      <c r="J120" s="32">
        <f t="shared" si="3"/>
        <v>0</v>
      </c>
      <c r="K120" s="111">
        <f t="shared" si="4"/>
        <v>0</v>
      </c>
      <c r="L120" s="89">
        <f t="shared" si="5"/>
        <v>0</v>
      </c>
      <c r="M120" s="108">
        <f t="shared" si="6"/>
        <v>0</v>
      </c>
      <c r="N120" s="54"/>
      <c r="O120" s="108">
        <f t="shared" si="1"/>
        <v>4.71</v>
      </c>
      <c r="P120" s="3">
        <f t="shared" si="2"/>
        <v>0</v>
      </c>
      <c r="Q120" s="109">
        <f t="shared" si="7"/>
        <v>9.2100000000000009</v>
      </c>
      <c r="R120" s="3">
        <f t="shared" si="8"/>
        <v>0</v>
      </c>
    </row>
    <row r="121" spans="1:18" ht="30" x14ac:dyDescent="0.25">
      <c r="A121">
        <v>50601119354</v>
      </c>
      <c r="B121" s="19">
        <v>13</v>
      </c>
      <c r="C121" s="116" t="s">
        <v>101</v>
      </c>
      <c r="D121" s="43" t="s">
        <v>34</v>
      </c>
      <c r="E121" s="90">
        <v>4.04</v>
      </c>
      <c r="F121" s="29">
        <v>7.9</v>
      </c>
      <c r="G121" s="31"/>
      <c r="H121" s="108">
        <f t="shared" si="0"/>
        <v>0</v>
      </c>
      <c r="I121" s="31"/>
      <c r="J121" s="32">
        <f t="shared" si="3"/>
        <v>0</v>
      </c>
      <c r="K121" s="111">
        <f t="shared" si="4"/>
        <v>0</v>
      </c>
      <c r="L121" s="89">
        <f t="shared" si="5"/>
        <v>0</v>
      </c>
      <c r="M121" s="108">
        <f t="shared" si="6"/>
        <v>0</v>
      </c>
      <c r="N121" s="54"/>
      <c r="O121" s="108">
        <f t="shared" si="1"/>
        <v>4.04</v>
      </c>
      <c r="P121" s="3">
        <f t="shared" si="2"/>
        <v>0</v>
      </c>
      <c r="Q121" s="109">
        <f t="shared" si="7"/>
        <v>7.9</v>
      </c>
      <c r="R121" s="3">
        <f t="shared" si="8"/>
        <v>0</v>
      </c>
    </row>
    <row r="122" spans="1:18" ht="30" x14ac:dyDescent="0.25">
      <c r="A122">
        <v>50601129376</v>
      </c>
      <c r="B122" s="19">
        <v>14</v>
      </c>
      <c r="C122" s="116" t="s">
        <v>104</v>
      </c>
      <c r="D122" s="43" t="s">
        <v>34</v>
      </c>
      <c r="E122" s="90">
        <v>3.02</v>
      </c>
      <c r="F122" s="29">
        <v>5.91</v>
      </c>
      <c r="G122" s="31"/>
      <c r="H122" s="108">
        <f t="shared" si="0"/>
        <v>0</v>
      </c>
      <c r="I122" s="31"/>
      <c r="J122" s="32">
        <f t="shared" si="3"/>
        <v>0</v>
      </c>
      <c r="K122" s="111">
        <f t="shared" si="4"/>
        <v>0</v>
      </c>
      <c r="L122" s="89">
        <f t="shared" si="5"/>
        <v>0</v>
      </c>
      <c r="M122" s="108">
        <f t="shared" si="6"/>
        <v>0</v>
      </c>
      <c r="N122" s="54"/>
      <c r="O122" s="108">
        <f t="shared" si="1"/>
        <v>3.02</v>
      </c>
      <c r="P122" s="3">
        <f t="shared" si="2"/>
        <v>0</v>
      </c>
      <c r="Q122" s="109">
        <f t="shared" si="7"/>
        <v>5.91</v>
      </c>
      <c r="R122" s="3">
        <f t="shared" si="8"/>
        <v>0</v>
      </c>
    </row>
    <row r="123" spans="1:18" ht="30.75" customHeight="1" x14ac:dyDescent="0.25">
      <c r="A123">
        <v>20103159370</v>
      </c>
      <c r="B123" s="99">
        <v>15</v>
      </c>
      <c r="C123" s="116" t="s">
        <v>102</v>
      </c>
      <c r="D123" s="45" t="s">
        <v>103</v>
      </c>
      <c r="E123" s="90">
        <v>7.67</v>
      </c>
      <c r="F123" s="29">
        <v>15</v>
      </c>
      <c r="G123" s="31"/>
      <c r="H123" s="108">
        <f t="shared" si="0"/>
        <v>0</v>
      </c>
      <c r="I123" s="31"/>
      <c r="J123" s="100">
        <f t="shared" si="3"/>
        <v>0</v>
      </c>
      <c r="K123" s="111">
        <f t="shared" si="4"/>
        <v>0</v>
      </c>
      <c r="L123" s="89">
        <f t="shared" si="5"/>
        <v>0</v>
      </c>
      <c r="M123" s="108">
        <f t="shared" si="6"/>
        <v>0</v>
      </c>
      <c r="N123" s="54"/>
      <c r="O123" s="108">
        <f t="shared" si="1"/>
        <v>7.67</v>
      </c>
      <c r="P123" s="3">
        <f t="shared" si="2"/>
        <v>0</v>
      </c>
      <c r="Q123" s="109">
        <f t="shared" si="7"/>
        <v>15</v>
      </c>
      <c r="R123" s="3">
        <f t="shared" si="8"/>
        <v>0</v>
      </c>
    </row>
    <row r="124" spans="1:18" s="6" customFormat="1" ht="30" x14ac:dyDescent="0.25">
      <c r="A124">
        <v>50601408855</v>
      </c>
      <c r="B124" s="19">
        <v>16</v>
      </c>
      <c r="C124" s="122" t="s">
        <v>64</v>
      </c>
      <c r="D124" s="44" t="s">
        <v>34</v>
      </c>
      <c r="E124" s="90">
        <v>3.53</v>
      </c>
      <c r="F124" s="29">
        <v>6.9</v>
      </c>
      <c r="G124" s="31"/>
      <c r="H124" s="108">
        <f t="shared" si="0"/>
        <v>0</v>
      </c>
      <c r="I124" s="31"/>
      <c r="J124" s="32">
        <f t="shared" si="3"/>
        <v>0</v>
      </c>
      <c r="K124" s="111">
        <f t="shared" si="4"/>
        <v>0</v>
      </c>
      <c r="L124" s="89">
        <f t="shared" si="5"/>
        <v>0</v>
      </c>
      <c r="M124" s="108">
        <f t="shared" si="6"/>
        <v>0</v>
      </c>
      <c r="N124" s="54"/>
      <c r="O124" s="108">
        <f t="shared" si="1"/>
        <v>3.53</v>
      </c>
      <c r="P124" s="3">
        <f t="shared" si="2"/>
        <v>0</v>
      </c>
      <c r="Q124" s="109">
        <f t="shared" si="7"/>
        <v>6.9</v>
      </c>
      <c r="R124" s="3">
        <f t="shared" si="8"/>
        <v>0</v>
      </c>
    </row>
    <row r="125" spans="1:18" s="6" customFormat="1" ht="30" x14ac:dyDescent="0.25">
      <c r="A125">
        <v>50602408854</v>
      </c>
      <c r="B125" s="19">
        <v>17</v>
      </c>
      <c r="C125" s="122" t="s">
        <v>65</v>
      </c>
      <c r="D125" s="44" t="s">
        <v>63</v>
      </c>
      <c r="E125" s="90">
        <v>3.53</v>
      </c>
      <c r="F125" s="29">
        <v>6.9</v>
      </c>
      <c r="G125" s="31"/>
      <c r="H125" s="108">
        <f t="shared" si="0"/>
        <v>0</v>
      </c>
      <c r="I125" s="31"/>
      <c r="J125" s="32">
        <f t="shared" si="3"/>
        <v>0</v>
      </c>
      <c r="K125" s="111">
        <f t="shared" si="4"/>
        <v>0</v>
      </c>
      <c r="L125" s="89">
        <f t="shared" si="5"/>
        <v>0</v>
      </c>
      <c r="M125" s="108">
        <f t="shared" si="6"/>
        <v>0</v>
      </c>
      <c r="N125" s="54"/>
      <c r="O125" s="108">
        <f t="shared" si="1"/>
        <v>3.53</v>
      </c>
      <c r="P125" s="3">
        <f t="shared" si="2"/>
        <v>0</v>
      </c>
      <c r="Q125" s="109">
        <f t="shared" si="7"/>
        <v>6.9</v>
      </c>
      <c r="R125" s="3">
        <f t="shared" si="8"/>
        <v>0</v>
      </c>
    </row>
    <row r="126" spans="1:18" s="6" customFormat="1" ht="25.5" x14ac:dyDescent="0.25">
      <c r="A126"/>
      <c r="B126" s="19">
        <v>18</v>
      </c>
      <c r="C126" s="30" t="s">
        <v>112</v>
      </c>
      <c r="D126" s="44" t="s">
        <v>113</v>
      </c>
      <c r="E126" s="90">
        <v>3.9</v>
      </c>
      <c r="F126" s="29">
        <v>7.63</v>
      </c>
      <c r="G126" s="31"/>
      <c r="H126" s="108">
        <f t="shared" ref="H126" si="9">E126*G126-(E126*G126*20/100)</f>
        <v>0</v>
      </c>
      <c r="I126" s="31"/>
      <c r="J126" s="32">
        <f t="shared" ref="J126" si="10">IF(I126=0,0,IF(AND(G126&gt;0,G126&lt;10),0.5,IF(G126&gt;9,1,0)))</f>
        <v>0</v>
      </c>
      <c r="K126" s="111">
        <f t="shared" ref="K126" si="11">I126*P126</f>
        <v>0</v>
      </c>
      <c r="L126" s="89">
        <f t="shared" ref="L126" si="12">I126*R126</f>
        <v>0</v>
      </c>
      <c r="M126" s="108">
        <f t="shared" ref="M126" si="13">H126+K126</f>
        <v>0</v>
      </c>
      <c r="N126" s="54"/>
      <c r="O126" s="108">
        <f t="shared" si="1"/>
        <v>3.9</v>
      </c>
      <c r="P126" s="3"/>
      <c r="Q126" s="109">
        <f t="shared" si="7"/>
        <v>7.63</v>
      </c>
      <c r="R126" s="3"/>
    </row>
    <row r="127" spans="1:18" ht="25.5" hidden="1" x14ac:dyDescent="0.25">
      <c r="A127">
        <v>50003006269</v>
      </c>
      <c r="B127" s="19">
        <v>19</v>
      </c>
      <c r="C127" s="128"/>
      <c r="D127" s="113"/>
      <c r="E127" s="114"/>
      <c r="F127" s="115"/>
      <c r="G127" s="129"/>
      <c r="H127" s="130">
        <f t="shared" si="0"/>
        <v>0</v>
      </c>
      <c r="I127" s="129"/>
      <c r="J127" s="131">
        <f t="shared" si="3"/>
        <v>0</v>
      </c>
      <c r="K127" s="132">
        <f t="shared" si="4"/>
        <v>0</v>
      </c>
      <c r="L127" s="133">
        <f t="shared" si="5"/>
        <v>0</v>
      </c>
      <c r="M127" s="134"/>
      <c r="N127" s="54"/>
      <c r="O127" s="108">
        <f>E127</f>
        <v>0</v>
      </c>
      <c r="P127" s="3">
        <f>IF(J127=0.5,E127/2,IF(J127=1,0,0))</f>
        <v>0</v>
      </c>
      <c r="Q127" s="109">
        <f>F127</f>
        <v>0</v>
      </c>
      <c r="R127" s="3">
        <f>IF(J127=0.5,Q127/2,IF(J127=1,0,0))</f>
        <v>0</v>
      </c>
    </row>
    <row r="128" spans="1:18" ht="25.5" hidden="1" x14ac:dyDescent="0.25">
      <c r="A128">
        <v>50003006270</v>
      </c>
      <c r="B128" s="19">
        <v>20</v>
      </c>
      <c r="C128" s="128"/>
      <c r="D128" s="113"/>
      <c r="E128" s="114"/>
      <c r="F128" s="115"/>
      <c r="G128" s="129"/>
      <c r="H128" s="130">
        <f t="shared" si="0"/>
        <v>0</v>
      </c>
      <c r="I128" s="129"/>
      <c r="J128" s="131">
        <f t="shared" si="3"/>
        <v>0</v>
      </c>
      <c r="K128" s="132">
        <f t="shared" si="4"/>
        <v>0</v>
      </c>
      <c r="L128" s="133">
        <f t="shared" si="5"/>
        <v>0</v>
      </c>
      <c r="M128" s="135"/>
      <c r="N128" s="54"/>
      <c r="O128" s="108">
        <f>E128</f>
        <v>0</v>
      </c>
      <c r="P128" s="3">
        <f>IF(J128=0.5,E128/2,IF(J128=1,0,0))</f>
        <v>0</v>
      </c>
      <c r="Q128" s="109">
        <f>F128</f>
        <v>0</v>
      </c>
      <c r="R128" s="3">
        <f>IF(J128=0.5,Q128/2,IF(J128=1,0,0))</f>
        <v>0</v>
      </c>
    </row>
    <row r="129" spans="1:18" ht="30.75" customHeight="1" x14ac:dyDescent="0.25">
      <c r="A129">
        <v>50000105630</v>
      </c>
      <c r="B129" s="99">
        <v>19</v>
      </c>
      <c r="C129" s="33" t="s">
        <v>55</v>
      </c>
      <c r="D129" s="45" t="s">
        <v>2</v>
      </c>
      <c r="E129" s="90">
        <v>2.5099999999999998</v>
      </c>
      <c r="F129" s="29">
        <v>4.91</v>
      </c>
      <c r="G129" s="31"/>
      <c r="H129" s="108">
        <f t="shared" si="0"/>
        <v>0</v>
      </c>
      <c r="I129" s="31"/>
      <c r="J129" s="100">
        <f t="shared" si="3"/>
        <v>0</v>
      </c>
      <c r="K129" s="111">
        <f>I129*P129</f>
        <v>0</v>
      </c>
      <c r="L129" s="89">
        <f>I129*R129</f>
        <v>0</v>
      </c>
      <c r="M129" s="108">
        <f t="shared" si="6"/>
        <v>0</v>
      </c>
      <c r="N129" s="54"/>
      <c r="O129" s="108">
        <f>E129</f>
        <v>2.5099999999999998</v>
      </c>
      <c r="P129" s="3">
        <f>IF(J129=0.5,E129/2,IF(J129=1,0,0))</f>
        <v>0</v>
      </c>
      <c r="Q129" s="109">
        <f>F129</f>
        <v>4.91</v>
      </c>
      <c r="R129" s="3">
        <f>IF(J129=0.5,Q129/2,IF(J129=1,0,0))</f>
        <v>0</v>
      </c>
    </row>
    <row r="130" spans="1:18" ht="30.75" customHeight="1" x14ac:dyDescent="0.25">
      <c r="A130"/>
      <c r="B130" s="99">
        <v>20</v>
      </c>
      <c r="C130" s="124" t="s">
        <v>114</v>
      </c>
      <c r="D130" s="125" t="s">
        <v>115</v>
      </c>
      <c r="E130" s="126">
        <v>12</v>
      </c>
      <c r="F130" s="127">
        <v>23.47</v>
      </c>
      <c r="G130" s="31"/>
      <c r="H130" s="108">
        <f t="shared" ref="H130" si="14">E130*G130-(E130*G130*20/100)</f>
        <v>0</v>
      </c>
      <c r="I130" s="31"/>
      <c r="J130" s="100">
        <f t="shared" ref="J130" si="15">IF(I130=0,0,IF(AND(G130&gt;0,G130&lt;10),0.5,IF(G130&gt;9,1,0)))</f>
        <v>0</v>
      </c>
      <c r="K130" s="111">
        <f>I130*P130</f>
        <v>0</v>
      </c>
      <c r="L130" s="89">
        <f>I130*R130</f>
        <v>0</v>
      </c>
      <c r="M130" s="108">
        <f t="shared" ref="M130" si="16">H130+K130</f>
        <v>0</v>
      </c>
      <c r="N130" s="54"/>
      <c r="O130" s="108"/>
      <c r="Q130" s="109"/>
    </row>
    <row r="131" spans="1:18" ht="15.75" customHeight="1" x14ac:dyDescent="0.25">
      <c r="A131">
        <v>50300409025</v>
      </c>
      <c r="B131" s="99">
        <v>21</v>
      </c>
      <c r="C131" s="120" t="s">
        <v>72</v>
      </c>
      <c r="D131" s="121" t="s">
        <v>73</v>
      </c>
      <c r="E131" s="118">
        <v>6.14</v>
      </c>
      <c r="F131" s="119">
        <v>12.01</v>
      </c>
      <c r="G131" s="31"/>
      <c r="H131" s="108">
        <f t="shared" si="0"/>
        <v>0</v>
      </c>
      <c r="I131" s="31"/>
      <c r="J131" s="32">
        <f t="shared" si="3"/>
        <v>0</v>
      </c>
      <c r="K131" s="111">
        <f>I131*P131</f>
        <v>0</v>
      </c>
      <c r="L131" s="89">
        <f>I131*R131</f>
        <v>0</v>
      </c>
      <c r="M131" s="108">
        <f t="shared" si="6"/>
        <v>0</v>
      </c>
      <c r="N131" s="54"/>
      <c r="O131" s="108">
        <f>E131</f>
        <v>6.14</v>
      </c>
      <c r="P131" s="3">
        <f>IF(J131=0.5,E131/2,IF(J131=1,0,0))</f>
        <v>0</v>
      </c>
      <c r="Q131" s="109">
        <f>F131</f>
        <v>12.01</v>
      </c>
      <c r="R131" s="3">
        <f>IF(J131=0.5,Q131/2,IF(J131=1,0,0))</f>
        <v>0</v>
      </c>
    </row>
    <row r="132" spans="1:18" s="6" customFormat="1" ht="15.75" customHeight="1" x14ac:dyDescent="0.25">
      <c r="A132">
        <v>50000095270</v>
      </c>
      <c r="B132" s="99">
        <v>22</v>
      </c>
      <c r="C132" s="33" t="s">
        <v>3</v>
      </c>
      <c r="D132" s="44" t="s">
        <v>4</v>
      </c>
      <c r="E132" s="90">
        <v>5.01</v>
      </c>
      <c r="F132" s="29">
        <v>9.8000000000000007</v>
      </c>
      <c r="G132" s="31"/>
      <c r="H132" s="108">
        <f t="shared" si="0"/>
        <v>0</v>
      </c>
      <c r="I132" s="31"/>
      <c r="J132" s="32">
        <f t="shared" si="3"/>
        <v>0</v>
      </c>
      <c r="K132" s="111">
        <f>I132*P132</f>
        <v>0</v>
      </c>
      <c r="L132" s="89">
        <f>I132*R132</f>
        <v>0</v>
      </c>
      <c r="M132" s="108">
        <f t="shared" si="6"/>
        <v>0</v>
      </c>
      <c r="N132" s="54"/>
      <c r="O132" s="108">
        <f>E132</f>
        <v>5.01</v>
      </c>
      <c r="P132" s="3">
        <f>IF(J132=0.5,E132/2,IF(J132=1,0,0))</f>
        <v>0</v>
      </c>
      <c r="Q132" s="109">
        <f>F132</f>
        <v>9.8000000000000007</v>
      </c>
      <c r="R132" s="3">
        <f>IF(J132=0.5,Q132/2,IF(J132=1,0,0))</f>
        <v>0</v>
      </c>
    </row>
    <row r="133" spans="1:18" s="6" customFormat="1" ht="16.5" customHeight="1" thickBot="1" x14ac:dyDescent="0.3">
      <c r="A133">
        <v>29900025856</v>
      </c>
      <c r="B133" s="99">
        <v>23</v>
      </c>
      <c r="C133" s="116" t="s">
        <v>8</v>
      </c>
      <c r="D133" s="117" t="s">
        <v>9</v>
      </c>
      <c r="E133" s="118">
        <v>7.16</v>
      </c>
      <c r="F133" s="119">
        <v>14</v>
      </c>
      <c r="G133" s="31"/>
      <c r="H133" s="108">
        <f t="shared" si="0"/>
        <v>0</v>
      </c>
      <c r="I133" s="31"/>
      <c r="J133" s="32">
        <f t="shared" si="3"/>
        <v>0</v>
      </c>
      <c r="K133" s="112">
        <f>I133*P133</f>
        <v>0</v>
      </c>
      <c r="L133" s="89">
        <f>I133*R133</f>
        <v>0</v>
      </c>
      <c r="M133" s="110">
        <f t="shared" si="6"/>
        <v>0</v>
      </c>
      <c r="N133" s="54"/>
      <c r="O133" s="108">
        <f>E133</f>
        <v>7.16</v>
      </c>
      <c r="P133" s="3">
        <f>IF(J133=0.5,E133/2,IF(J133=1,0,0))</f>
        <v>0</v>
      </c>
      <c r="Q133" s="109">
        <f>F133</f>
        <v>14</v>
      </c>
      <c r="R133" s="3">
        <f>IF(J133=0.5,Q133/2,IF(J133=1,0,0))</f>
        <v>0</v>
      </c>
    </row>
    <row r="134" spans="1:18" ht="27" customHeight="1" thickBot="1" x14ac:dyDescent="0.3">
      <c r="F134" s="3"/>
      <c r="G134" s="3"/>
      <c r="H134" s="160" t="s">
        <v>89</v>
      </c>
      <c r="I134" s="161"/>
      <c r="J134" s="162"/>
      <c r="K134" s="157">
        <f>SUM(M109:M133)</f>
        <v>0</v>
      </c>
      <c r="L134" s="158"/>
      <c r="M134" s="159"/>
    </row>
    <row r="135" spans="1:18" ht="15.75" customHeight="1" thickBot="1" x14ac:dyDescent="0.3">
      <c r="F135" s="3"/>
      <c r="G135" s="3"/>
      <c r="M135" s="54"/>
    </row>
    <row r="136" spans="1:18" ht="15.75" customHeight="1" x14ac:dyDescent="0.25">
      <c r="C136" s="171" t="s">
        <v>85</v>
      </c>
      <c r="D136" s="171"/>
      <c r="E136" s="171"/>
      <c r="F136" s="101"/>
      <c r="G136" s="230" t="s">
        <v>90</v>
      </c>
      <c r="H136" s="231"/>
      <c r="I136" s="232"/>
      <c r="J136" s="163">
        <f>K134+F102+F95+E82+E72</f>
        <v>0</v>
      </c>
      <c r="K136" s="164"/>
      <c r="L136" s="167">
        <f>J136*1.95583</f>
        <v>0</v>
      </c>
      <c r="M136" s="168"/>
    </row>
    <row r="137" spans="1:18" ht="15.75" customHeight="1" thickBot="1" x14ac:dyDescent="0.3">
      <c r="C137" s="47" t="s">
        <v>56</v>
      </c>
      <c r="D137" s="47"/>
      <c r="E137" s="47"/>
      <c r="F137" s="47"/>
      <c r="G137" s="233"/>
      <c r="H137" s="234"/>
      <c r="I137" s="235"/>
      <c r="J137" s="165"/>
      <c r="K137" s="166"/>
      <c r="L137" s="169"/>
      <c r="M137" s="170"/>
    </row>
    <row r="138" spans="1:18" ht="27" customHeight="1" x14ac:dyDescent="0.25">
      <c r="B138" s="1"/>
      <c r="C138" s="1"/>
      <c r="D138" s="1"/>
      <c r="E138" s="1"/>
      <c r="F138" s="94"/>
      <c r="G138" s="95"/>
      <c r="H138" s="1"/>
      <c r="I138" s="1"/>
    </row>
    <row r="139" spans="1:18" ht="21.75" hidden="1" customHeight="1" x14ac:dyDescent="0.25">
      <c r="B139" s="1"/>
      <c r="C139" s="1"/>
      <c r="D139" s="1"/>
      <c r="E139" s="1"/>
      <c r="F139" s="94"/>
      <c r="G139" s="95"/>
      <c r="H139" s="1"/>
      <c r="I139" s="1"/>
    </row>
    <row r="140" spans="1:18" ht="20.25" hidden="1" customHeight="1" x14ac:dyDescent="0.25">
      <c r="B140" s="1"/>
      <c r="C140" s="1"/>
      <c r="D140" s="1"/>
      <c r="E140" s="1"/>
      <c r="F140" s="94"/>
      <c r="G140" s="95"/>
      <c r="H140" s="1"/>
      <c r="I140" s="1"/>
    </row>
    <row r="141" spans="1:18" ht="15.75" hidden="1" customHeight="1" x14ac:dyDescent="0.25">
      <c r="B141" s="1"/>
      <c r="C141" s="1"/>
      <c r="D141" s="1"/>
      <c r="E141" s="1"/>
      <c r="F141" s="94"/>
      <c r="G141" s="95"/>
      <c r="H141" s="1"/>
      <c r="I141" s="1"/>
    </row>
    <row r="151" ht="10.5" hidden="1" customHeight="1" x14ac:dyDescent="0.25"/>
  </sheetData>
  <sheetProtection algorithmName="SHA-512" hashValue="erKjck8AOoVyFTeDq5wxTgXc3H5XRf/fiteS0bZ098sOeutHnM5wu4PpijEbrzfoshygVWgCqUAORWB1kGNwPQ==" saltValue="wK016kpMH73xeWrLQGeOtQ==" spinCount="100000" sheet="1" objects="1" scenarios="1" selectLockedCells="1"/>
  <mergeCells count="97">
    <mergeCell ref="B21:H21"/>
    <mergeCell ref="B22:H22"/>
    <mergeCell ref="D44:K44"/>
    <mergeCell ref="D45:K45"/>
    <mergeCell ref="G136:I137"/>
    <mergeCell ref="D69:G69"/>
    <mergeCell ref="F70:G70"/>
    <mergeCell ref="D70:E70"/>
    <mergeCell ref="D71:E71"/>
    <mergeCell ref="E72:G72"/>
    <mergeCell ref="D90:G90"/>
    <mergeCell ref="D91:G91"/>
    <mergeCell ref="D92:G92"/>
    <mergeCell ref="B74:G74"/>
    <mergeCell ref="D75:G75"/>
    <mergeCell ref="F76:G76"/>
    <mergeCell ref="D64:G64"/>
    <mergeCell ref="D65:G65"/>
    <mergeCell ref="D66:G66"/>
    <mergeCell ref="D67:G67"/>
    <mergeCell ref="D68:G68"/>
    <mergeCell ref="B62:G62"/>
    <mergeCell ref="D63:G63"/>
    <mergeCell ref="C34:H34"/>
    <mergeCell ref="I34:M34"/>
    <mergeCell ref="C35:M35"/>
    <mergeCell ref="K42:M42"/>
    <mergeCell ref="C43:K43"/>
    <mergeCell ref="D46:K46"/>
    <mergeCell ref="D47:K47"/>
    <mergeCell ref="D48:K48"/>
    <mergeCell ref="D56:G56"/>
    <mergeCell ref="D59:G59"/>
    <mergeCell ref="B2:K2"/>
    <mergeCell ref="B3:K3"/>
    <mergeCell ref="B4:K6"/>
    <mergeCell ref="B61:K61"/>
    <mergeCell ref="C40:K40"/>
    <mergeCell ref="J41:M41"/>
    <mergeCell ref="B11:H11"/>
    <mergeCell ref="B12:H12"/>
    <mergeCell ref="B13:H13"/>
    <mergeCell ref="B14:H14"/>
    <mergeCell ref="B15:H15"/>
    <mergeCell ref="B16:H16"/>
    <mergeCell ref="B17:H17"/>
    <mergeCell ref="B18:H18"/>
    <mergeCell ref="B19:H19"/>
    <mergeCell ref="B20:H20"/>
    <mergeCell ref="E82:G82"/>
    <mergeCell ref="B82:C83"/>
    <mergeCell ref="O73:Q73"/>
    <mergeCell ref="B75:C75"/>
    <mergeCell ref="B76:C77"/>
    <mergeCell ref="F80:G80"/>
    <mergeCell ref="B79:G79"/>
    <mergeCell ref="B80:C80"/>
    <mergeCell ref="D77:E77"/>
    <mergeCell ref="D76:E76"/>
    <mergeCell ref="A1:M1"/>
    <mergeCell ref="B106:M106"/>
    <mergeCell ref="B107:B108"/>
    <mergeCell ref="C107:C108"/>
    <mergeCell ref="D107:D108"/>
    <mergeCell ref="I107:L107"/>
    <mergeCell ref="G107:G108"/>
    <mergeCell ref="H107:H108"/>
    <mergeCell ref="K108:L108"/>
    <mergeCell ref="M107:M108"/>
    <mergeCell ref="B104:M104"/>
    <mergeCell ref="F100:G100"/>
    <mergeCell ref="B99:G99"/>
    <mergeCell ref="B81:C81"/>
    <mergeCell ref="B84:I84"/>
    <mergeCell ref="F95:G95"/>
    <mergeCell ref="E107:E108"/>
    <mergeCell ref="F107:F108"/>
    <mergeCell ref="K134:M134"/>
    <mergeCell ref="H134:J134"/>
    <mergeCell ref="J136:K137"/>
    <mergeCell ref="L136:M137"/>
    <mergeCell ref="C136:E136"/>
    <mergeCell ref="B100:C100"/>
    <mergeCell ref="F102:G102"/>
    <mergeCell ref="D102:E102"/>
    <mergeCell ref="B101:C101"/>
    <mergeCell ref="B86:G86"/>
    <mergeCell ref="B102:C103"/>
    <mergeCell ref="B93:C93"/>
    <mergeCell ref="B94:C95"/>
    <mergeCell ref="D93:E93"/>
    <mergeCell ref="D94:E94"/>
    <mergeCell ref="D95:E95"/>
    <mergeCell ref="F93:G93"/>
    <mergeCell ref="D87:G87"/>
    <mergeCell ref="D88:G88"/>
    <mergeCell ref="D89:G89"/>
  </mergeCells>
  <dataValidations count="1">
    <dataValidation type="whole" allowBlank="1" showInputMessage="1" showErrorMessage="1" error="Може да заявите 1 бр. допълнителен екземпяр за учителя." sqref="D81 D101" xr:uid="{00000000-0002-0000-0000-000000000000}">
      <formula1>0</formula1>
      <formula2>1</formula2>
    </dataValidation>
  </dataValidations>
  <hyperlinks>
    <hyperlink ref="B2" r:id="rId1" xr:uid="{00000000-0004-0000-0000-000000000000}"/>
  </hyperlinks>
  <printOptions horizontalCentered="1"/>
  <pageMargins left="0.19685039370078741" right="0.19685039370078741" top="3.937007874015748E-2" bottom="3.937007874015748E-2" header="0.11811023622047245" footer="0.31496062992125984"/>
  <pageSetup paperSize="9" fitToHeight="0" orientation="landscape" r:id="rId2"/>
  <headerFooter>
    <oddFooter xml:space="preserve">&amp;C&amp;P&amp;R &amp;"Times New Roman,Italic"&amp;9Заявка за познателни книжки и помагала  за 6 – 7-годишни деца, живеещи в чужбина </oddFooter>
  </headerFooter>
  <rowBreaks count="5" manualBreakCount="5">
    <brk id="29" max="11" man="1"/>
    <brk id="60" max="11" man="1"/>
    <brk id="83" max="11" man="1"/>
    <brk id="103" max="11" man="1"/>
    <brk id="124" max="11" man="1"/>
  </rowBreaks>
  <ignoredErrors>
    <ignoredError sqref="F77:G77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6-7 год.</vt:lpstr>
      <vt:lpstr>'6-7 год.'!Print_Area</vt:lpstr>
      <vt:lpstr>'6-7 год.'!Print_Titles</vt:lpstr>
    </vt:vector>
  </TitlesOfParts>
  <Company>Prosveta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Tania</dc:creator>
  <cp:lastModifiedBy>Gabriela Naydenova</cp:lastModifiedBy>
  <cp:lastPrinted>2026-06-23T09:08:24Z</cp:lastPrinted>
  <dcterms:created xsi:type="dcterms:W3CDTF">2010-02-08T11:37:33Z</dcterms:created>
  <dcterms:modified xsi:type="dcterms:W3CDTF">2026-06-23T09:10:10Z</dcterms:modified>
</cp:coreProperties>
</file>