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Коригирани-23.06.2026\"/>
    </mc:Choice>
  </mc:AlternateContent>
  <xr:revisionPtr revIDLastSave="0" documentId="13_ncr:1_{E9B65040-D614-4B80-A5F0-F8E9F29A38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5-6 год." sheetId="3" r:id="rId1"/>
  </sheets>
  <definedNames>
    <definedName name="_xlnm.Print_Area" localSheetId="0">'5-6 год.'!$B$1:$P$138</definedName>
    <definedName name="_xlnm.Print_Titles" localSheetId="0">'5-6 год.'!$104:$106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3" l="1"/>
  <c r="B100" i="3"/>
  <c r="B95" i="3"/>
  <c r="B78" i="3"/>
  <c r="B83" i="3"/>
  <c r="H121" i="3" l="1"/>
  <c r="J121" i="3"/>
  <c r="K121" i="3"/>
  <c r="L121" i="3"/>
  <c r="Q121" i="3"/>
  <c r="O121" i="3"/>
  <c r="L125" i="3"/>
  <c r="K125" i="3"/>
  <c r="J125" i="3"/>
  <c r="H125" i="3"/>
  <c r="M125" i="3" s="1"/>
  <c r="M121" i="3" l="1"/>
  <c r="R99" i="3"/>
  <c r="R98" i="3"/>
  <c r="O81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2" i="3"/>
  <c r="Q123" i="3"/>
  <c r="Q124" i="3"/>
  <c r="Q126" i="3"/>
  <c r="Q107" i="3"/>
  <c r="E99" i="3"/>
  <c r="P98" i="3" s="1"/>
  <c r="G99" i="3" s="1"/>
  <c r="F95" i="3"/>
  <c r="F73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2" i="3"/>
  <c r="O123" i="3"/>
  <c r="O124" i="3"/>
  <c r="O126" i="3"/>
  <c r="J108" i="3"/>
  <c r="P108" i="3" s="1"/>
  <c r="J109" i="3"/>
  <c r="P109" i="3" s="1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P122" i="3"/>
  <c r="J123" i="3"/>
  <c r="P123" i="3" s="1"/>
  <c r="J124" i="3"/>
  <c r="P124" i="3" s="1"/>
  <c r="J126" i="3"/>
  <c r="P126" i="3" s="1"/>
  <c r="P99" i="3" l="1"/>
  <c r="F99" i="3" s="1"/>
  <c r="F100" i="3" s="1"/>
  <c r="R108" i="3"/>
  <c r="L108" i="3" s="1"/>
  <c r="R117" i="3"/>
  <c r="L117" i="3" s="1"/>
  <c r="R115" i="3"/>
  <c r="L115" i="3" s="1"/>
  <c r="R113" i="3"/>
  <c r="L113" i="3" s="1"/>
  <c r="R111" i="3"/>
  <c r="L111" i="3" s="1"/>
  <c r="R118" i="3"/>
  <c r="L118" i="3" s="1"/>
  <c r="R116" i="3"/>
  <c r="L116" i="3" s="1"/>
  <c r="R114" i="3"/>
  <c r="L114" i="3" s="1"/>
  <c r="R112" i="3"/>
  <c r="L112" i="3" s="1"/>
  <c r="R110" i="3"/>
  <c r="L110" i="3" s="1"/>
  <c r="R126" i="3"/>
  <c r="L126" i="3" s="1"/>
  <c r="R124" i="3"/>
  <c r="L124" i="3" s="1"/>
  <c r="R122" i="3"/>
  <c r="R120" i="3"/>
  <c r="L120" i="3" s="1"/>
  <c r="R119" i="3"/>
  <c r="L119" i="3" s="1"/>
  <c r="R109" i="3"/>
  <c r="L109" i="3" s="1"/>
  <c r="R123" i="3"/>
  <c r="L123" i="3" s="1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3" i="3"/>
  <c r="K124" i="3"/>
  <c r="K126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3" i="3"/>
  <c r="H124" i="3"/>
  <c r="H126" i="3"/>
  <c r="M118" i="3" l="1"/>
  <c r="M114" i="3"/>
  <c r="M117" i="3"/>
  <c r="M113" i="3"/>
  <c r="M126" i="3"/>
  <c r="M116" i="3"/>
  <c r="M124" i="3"/>
  <c r="M112" i="3"/>
  <c r="M123" i="3"/>
  <c r="M111" i="3"/>
  <c r="M120" i="3"/>
  <c r="M119" i="3"/>
  <c r="M115" i="3"/>
  <c r="M110" i="3"/>
  <c r="M109" i="3"/>
  <c r="M108" i="3"/>
  <c r="O107" i="3" l="1"/>
  <c r="B94" i="3" l="1"/>
  <c r="H107" i="3"/>
  <c r="J107" i="3"/>
  <c r="E82" i="3"/>
  <c r="P81" i="3" s="1"/>
  <c r="P107" i="3" l="1"/>
  <c r="R107" i="3"/>
  <c r="L107" i="3" s="1"/>
  <c r="P80" i="3"/>
  <c r="G82" i="3" s="1"/>
  <c r="F82" i="3"/>
  <c r="F83" i="3" s="1"/>
  <c r="K107" i="3" l="1"/>
  <c r="M107" i="3" s="1"/>
  <c r="L127" i="3" s="1"/>
  <c r="J134" i="3" s="1"/>
  <c r="L134" i="3" l="1"/>
</calcChain>
</file>

<file path=xl/sharedStrings.xml><?xml version="1.0" encoding="utf-8"?>
<sst xmlns="http://schemas.openxmlformats.org/spreadsheetml/2006/main" count="173" uniqueCount="119">
  <si>
    <t>№</t>
  </si>
  <si>
    <t>Автори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</si>
  <si>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</si>
  <si>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</si>
  <si>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</si>
  <si>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</si>
  <si>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</si>
  <si>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</si>
  <si>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</si>
  <si>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</si>
  <si>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</si>
  <si>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</si>
  <si>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</si>
  <si>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</si>
  <si>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</si>
  <si>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</si>
  <si>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</si>
  <si>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</si>
  <si>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</si>
  <si>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</si>
  <si>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</si>
  <si>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</si>
  <si>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</si>
  <si>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</si>
  <si>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</si>
  <si>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</si>
  <si>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</si>
  <si>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</si>
  <si>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</si>
  <si>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</si>
  <si>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</si>
  <si>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</si>
  <si>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</si>
  <si>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</si>
  <si>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r>
      <t xml:space="preserve">Общ брой групи 5 - 6 години: </t>
    </r>
    <r>
      <rPr>
        <sz val="8"/>
        <rFont val="Times New Roman"/>
        <family val="1"/>
        <charset val="204"/>
      </rPr>
      <t/>
    </r>
  </si>
  <si>
    <t xml:space="preserve">Общ брой деца 5 - 6 години: </t>
  </si>
  <si>
    <t>Комплект „Чуден свят“ за 5 - 6 години</t>
  </si>
  <si>
    <t>Комплект „Ръка за ръка“ за 5 - 6 години</t>
  </si>
  <si>
    <t>В. Ванева, Т. Велинова</t>
  </si>
  <si>
    <t>Р. Генков, О. Занков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</si>
  <si>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</si>
  <si>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</si>
  <si>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</si>
  <si>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</si>
  <si>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</si>
  <si>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</si>
  <si>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</si>
  <si>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</si>
  <si>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</si>
  <si>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</si>
  <si>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</si>
  <si>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</si>
  <si>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</si>
  <si>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</si>
  <si>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</si>
  <si>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</si>
  <si>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</si>
  <si>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</si>
  <si>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</si>
  <si>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</si>
  <si>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</si>
  <si>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</si>
  <si>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</si>
  <si>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</si>
  <si>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</si>
  <si>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</si>
  <si>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</si>
  <si>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</si>
  <si>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</si>
  <si>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</si>
  <si>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</si>
  <si>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</si>
  <si>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</si>
  <si>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</si>
  <si>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</si>
  <si>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</si>
  <si>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</si>
  <si>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</si>
  <si>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</si>
  <si>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</si>
  <si>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</si>
  <si>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</si>
  <si>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</si>
  <si>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</si>
  <si>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</si>
  <si>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………………………….........................................</t>
  </si>
  <si>
    <t>За учителя получавате екземпляр от книжките.
(Mоля, отбележете при необходимост.)</t>
  </si>
  <si>
    <t>СУМА С ДДС:</t>
  </si>
  <si>
    <t>СУМA С ДДС:</t>
  </si>
  <si>
    <t>ОБЩО СУМА
 С ДДС:</t>
  </si>
  <si>
    <t>Заявки за помагала за III възрастова група (5 – 6 години)</t>
  </si>
  <si>
    <t>Пъстър свят. Да учим по-лесно български език и литература. 5 – 6 години</t>
  </si>
  <si>
    <t>Е. Тополска, К. Вълева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</si>
  <si>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</t>
    </r>
  </si>
  <si>
    <t>В училището на Бухалчето.5 години. Да подготвим детето за писане</t>
  </si>
  <si>
    <t>….......................................................................................................</t>
  </si>
  <si>
    <t>КОД</t>
  </si>
  <si>
    <t>0.00 €</t>
  </si>
  <si>
    <t xml:space="preserve">……..............................................................................................................................						</t>
  </si>
  <si>
    <t>Чуден свят. Игри по всички образователни направления.</t>
  </si>
  <si>
    <t>2. EUR/USD</t>
  </si>
  <si>
    <t>Ед. цена с ДДС в евро:</t>
  </si>
  <si>
    <t>Ед. цена с ДДС в лева:</t>
  </si>
  <si>
    <t xml:space="preserve">Наименование на заявителя: </t>
  </si>
  <si>
    <t>..........................................................................................................</t>
  </si>
  <si>
    <t xml:space="preserve">Държава: </t>
  </si>
  <si>
    <t>..............................................................................</t>
  </si>
  <si>
    <t>Населено място:</t>
  </si>
  <si>
    <t>Лице за контакт:</t>
  </si>
  <si>
    <t>Мобилен телефон на лице за контакт:</t>
  </si>
  <si>
    <t>Стационарен телефон на лице за контакт:</t>
  </si>
  <si>
    <t xml:space="preserve">Имейл на лице за контакт: </t>
  </si>
  <si>
    <t>за закупуване на познавателни книжки и помагала за III възрастова група (5 – 6 години)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</si>
  <si>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Първи стъпки към себепознанието. Практическо ръководство за организиране и провеждане на социално-психологически тренинг с 5 – 7-годишни деца в детска градина</t>
  </si>
  <si>
    <t>М. Врачовска</t>
  </si>
  <si>
    <t>Уча се да чета с картинки</t>
  </si>
  <si>
    <t>П. Вълчева</t>
  </si>
  <si>
    <r>
      <t>Към комплекта получавате книга за учителя</t>
    </r>
    <r>
      <rPr>
        <b/>
        <sz val="10"/>
        <rFont val="Times New Roman"/>
        <family val="1"/>
        <charset val="204"/>
      </rPr>
      <t>.</t>
    </r>
  </si>
  <si>
    <t>Ако желаете да закупите за учителя с 50% търговска отстъпка, моля да отбележите необходимите Ви артикули: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</si>
</sst>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лв.&quot;;\-#,##0.00\ &quot;лв.&quot;"/>
    <numFmt numFmtId="165" formatCode="_-* #,##0.00\ &quot;лв.&quot;_-;\-* #,##0.00\ &quot;лв.&quot;_-;_-* &quot;-&quot;??\ &quot;лв.&quot;_-;_-@_-"/>
    <numFmt numFmtId="166" formatCode="#,##0_);\-#,##0"/>
    <numFmt numFmtId="167" formatCode="#,##0.00\ &quot;лв.&quot;"/>
    <numFmt numFmtId="168" formatCode="0.000"/>
    <numFmt numFmtId="169" formatCode="_-* #,##0.00\ [$€-1]_-;\-* #,##0.00\ [$€-1]_-;_-* &quot;-&quot;??\ [$€-1]_-;_-@_-"/>
    <numFmt numFmtId="170" formatCode="#,##0.00\ [$€-1]"/>
    <numFmt numFmtId="171" formatCode="#,##0.00_ ;\-#,##0.00\ "/>
  </numFmts>
  <fonts count="53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6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8" fontId="3" fillId="0" borderId="0" xfId="0" applyNumberFormat="1" applyFont="1"/>
    <xf numFmtId="0" fontId="2" fillId="0" borderId="0" xfId="0" applyFont="1"/>
    <xf numFmtId="0" fontId="25" fillId="0" borderId="0" xfId="0" applyFont="1" applyAlignment="1">
      <alignment wrapText="1"/>
    </xf>
    <xf numFmtId="0" fontId="30" fillId="0" borderId="0" xfId="0" applyFont="1"/>
    <xf numFmtId="0" fontId="31" fillId="26" borderId="12" xfId="0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left" vertical="center"/>
    </xf>
    <xf numFmtId="1" fontId="31" fillId="0" borderId="11" xfId="0" applyNumberFormat="1" applyFont="1" applyBorder="1" applyAlignment="1" applyProtection="1">
      <alignment horizontal="center" vertical="center"/>
      <protection locked="0"/>
    </xf>
    <xf numFmtId="1" fontId="31" fillId="0" borderId="10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/>
    <xf numFmtId="166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166" fontId="33" fillId="0" borderId="0" xfId="0" applyNumberFormat="1" applyFont="1" applyAlignment="1">
      <alignment horizontal="center" vertical="center" wrapText="1"/>
    </xf>
    <xf numFmtId="167" fontId="32" fillId="0" borderId="0" xfId="0" applyNumberFormat="1" applyFont="1" applyAlignment="1">
      <alignment vertical="center"/>
    </xf>
    <xf numFmtId="1" fontId="34" fillId="24" borderId="10" xfId="0" applyNumberFormat="1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167" fontId="25" fillId="0" borderId="14" xfId="0" applyNumberFormat="1" applyFont="1" applyBorder="1"/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left" vertical="center" wrapText="1"/>
    </xf>
    <xf numFmtId="166" fontId="32" fillId="0" borderId="0" xfId="0" applyNumberFormat="1" applyFont="1" applyAlignment="1">
      <alignment vertical="center" wrapText="1"/>
    </xf>
    <xf numFmtId="1" fontId="30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vertical="center"/>
    </xf>
    <xf numFmtId="166" fontId="42" fillId="0" borderId="10" xfId="0" applyNumberFormat="1" applyFont="1" applyBorder="1" applyAlignment="1">
      <alignment horizontal="left" vertical="center" wrapText="1"/>
    </xf>
    <xf numFmtId="166" fontId="42" fillId="24" borderId="10" xfId="0" applyNumberFormat="1" applyFont="1" applyFill="1" applyBorder="1" applyAlignment="1">
      <alignment vertical="center" wrapText="1"/>
    </xf>
    <xf numFmtId="0" fontId="42" fillId="24" borderId="10" xfId="0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166" fontId="30" fillId="0" borderId="0" xfId="0" applyNumberFormat="1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34" applyFont="1" applyFill="1" applyBorder="1" applyAlignment="1" applyProtection="1">
      <alignment horizontal="center" vertical="top" wrapText="1"/>
    </xf>
    <xf numFmtId="0" fontId="4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6" fontId="30" fillId="0" borderId="0" xfId="0" applyNumberFormat="1" applyFont="1" applyAlignment="1">
      <alignment horizontal="center" vertical="top" wrapText="1"/>
    </xf>
    <xf numFmtId="166" fontId="31" fillId="0" borderId="0" xfId="0" applyNumberFormat="1" applyFont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0" fontId="30" fillId="0" borderId="0" xfId="38" applyFont="1" applyAlignment="1">
      <alignment horizontal="center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166" fontId="32" fillId="0" borderId="0" xfId="0" applyNumberFormat="1" applyFont="1" applyAlignment="1">
      <alignment horizontal="center" vertical="center" wrapText="1"/>
    </xf>
    <xf numFmtId="0" fontId="3" fillId="30" borderId="0" xfId="0" applyFont="1" applyFill="1"/>
    <xf numFmtId="0" fontId="3" fillId="31" borderId="0" xfId="0" applyFont="1" applyFill="1"/>
    <xf numFmtId="0" fontId="3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6" fontId="47" fillId="32" borderId="0" xfId="0" applyNumberFormat="1" applyFont="1" applyFill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9" fontId="32" fillId="0" borderId="34" xfId="0" applyNumberFormat="1" applyFont="1" applyBorder="1" applyAlignment="1">
      <alignment horizontal="center" vertical="center" wrapText="1"/>
    </xf>
    <xf numFmtId="166" fontId="33" fillId="0" borderId="16" xfId="0" applyNumberFormat="1" applyFont="1" applyBorder="1" applyAlignment="1">
      <alignment vertical="center" wrapText="1"/>
    </xf>
    <xf numFmtId="166" fontId="33" fillId="0" borderId="0" xfId="0" applyNumberFormat="1" applyFont="1" applyAlignment="1">
      <alignment vertical="center" wrapText="1"/>
    </xf>
    <xf numFmtId="169" fontId="3" fillId="0" borderId="10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169" fontId="3" fillId="33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left" vertical="center"/>
    </xf>
    <xf numFmtId="166" fontId="38" fillId="0" borderId="16" xfId="0" applyNumberFormat="1" applyFont="1" applyBorder="1" applyAlignment="1">
      <alignment vertical="center" wrapText="1"/>
    </xf>
    <xf numFmtId="9" fontId="30" fillId="0" borderId="35" xfId="0" applyNumberFormat="1" applyFont="1" applyBorder="1" applyAlignment="1">
      <alignment horizontal="center" vertical="center" wrapText="1"/>
    </xf>
    <xf numFmtId="1" fontId="34" fillId="24" borderId="13" xfId="0" applyNumberFormat="1" applyFont="1" applyFill="1" applyBorder="1" applyAlignment="1">
      <alignment horizontal="center"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vertical="center"/>
    </xf>
    <xf numFmtId="0" fontId="33" fillId="27" borderId="10" xfId="0" applyFont="1" applyFill="1" applyBorder="1" applyAlignment="1">
      <alignment horizontal="center" vertical="center" wrapText="1"/>
    </xf>
    <xf numFmtId="0" fontId="48" fillId="34" borderId="0" xfId="0" applyFont="1" applyFill="1"/>
    <xf numFmtId="0" fontId="48" fillId="0" borderId="0" xfId="0" applyFont="1"/>
    <xf numFmtId="169" fontId="3" fillId="0" borderId="0" xfId="0" applyNumberFormat="1" applyFont="1"/>
    <xf numFmtId="167" fontId="29" fillId="0" borderId="10" xfId="0" applyNumberFormat="1" applyFont="1" applyBorder="1" applyAlignment="1">
      <alignment horizontal="center" vertical="center"/>
    </xf>
    <xf numFmtId="0" fontId="35" fillId="35" borderId="15" xfId="0" applyFont="1" applyFill="1" applyBorder="1" applyAlignment="1">
      <alignment horizontal="center" vertical="center" wrapText="1"/>
    </xf>
    <xf numFmtId="0" fontId="3" fillId="36" borderId="0" xfId="0" applyFont="1" applyFill="1"/>
    <xf numFmtId="1" fontId="42" fillId="0" borderId="10" xfId="0" applyNumberFormat="1" applyFont="1" applyBorder="1" applyAlignment="1" applyProtection="1">
      <alignment horizontal="center" vertical="center"/>
      <protection locked="0"/>
    </xf>
    <xf numFmtId="9" fontId="42" fillId="24" borderId="10" xfId="0" applyNumberFormat="1" applyFont="1" applyFill="1" applyBorder="1" applyAlignment="1">
      <alignment horizontal="center" vertical="center"/>
    </xf>
    <xf numFmtId="9" fontId="42" fillId="24" borderId="37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6" fillId="0" borderId="0" xfId="0" applyFont="1"/>
    <xf numFmtId="0" fontId="44" fillId="0" borderId="0" xfId="0" applyFont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70" fontId="3" fillId="0" borderId="0" xfId="0" applyNumberFormat="1" applyFont="1"/>
    <xf numFmtId="170" fontId="32" fillId="0" borderId="10" xfId="0" applyNumberFormat="1" applyFont="1" applyBorder="1" applyAlignment="1">
      <alignment horizontal="center" vertical="center" wrapText="1"/>
    </xf>
    <xf numFmtId="171" fontId="3" fillId="33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0" fontId="46" fillId="0" borderId="11" xfId="0" applyNumberFormat="1" applyFont="1" applyBorder="1" applyAlignment="1">
      <alignment horizontal="center" vertical="center"/>
    </xf>
    <xf numFmtId="165" fontId="3" fillId="0" borderId="0" xfId="0" applyNumberFormat="1" applyFont="1"/>
    <xf numFmtId="171" fontId="3" fillId="0" borderId="10" xfId="0" applyNumberFormat="1" applyFont="1" applyBorder="1" applyAlignment="1">
      <alignment horizontal="center" vertical="center"/>
    </xf>
    <xf numFmtId="170" fontId="45" fillId="36" borderId="11" xfId="0" applyNumberFormat="1" applyFont="1" applyFill="1" applyBorder="1" applyAlignment="1">
      <alignment horizontal="center" vertical="center"/>
    </xf>
    <xf numFmtId="1" fontId="29" fillId="0" borderId="13" xfId="0" applyNumberFormat="1" applyFont="1" applyBorder="1" applyAlignment="1" applyProtection="1">
      <alignment horizontal="center" vertical="center"/>
      <protection locked="0"/>
    </xf>
    <xf numFmtId="170" fontId="42" fillId="0" borderId="10" xfId="0" applyNumberFormat="1" applyFont="1" applyBorder="1" applyAlignment="1">
      <alignment horizontal="center" vertical="center"/>
    </xf>
    <xf numFmtId="170" fontId="42" fillId="0" borderId="37" xfId="0" applyNumberFormat="1" applyFont="1" applyBorder="1" applyAlignment="1">
      <alignment horizontal="center" vertical="center"/>
    </xf>
    <xf numFmtId="167" fontId="3" fillId="0" borderId="10" xfId="0" applyNumberFormat="1" applyFont="1" applyBorder="1"/>
    <xf numFmtId="167" fontId="3" fillId="0" borderId="37" xfId="0" applyNumberFormat="1" applyFont="1" applyBorder="1"/>
    <xf numFmtId="0" fontId="26" fillId="0" borderId="0" xfId="0" applyFont="1" applyAlignment="1">
      <alignment horizontal="left" vertical="center" indent="6"/>
    </xf>
    <xf numFmtId="166" fontId="29" fillId="25" borderId="10" xfId="0" applyNumberFormat="1" applyFont="1" applyFill="1" applyBorder="1" applyAlignment="1">
      <alignment vertical="center" wrapText="1"/>
    </xf>
    <xf numFmtId="170" fontId="3" fillId="25" borderId="10" xfId="0" applyNumberFormat="1" applyFont="1" applyFill="1" applyBorder="1" applyAlignment="1">
      <alignment horizontal="center" vertical="center"/>
    </xf>
    <xf numFmtId="167" fontId="29" fillId="25" borderId="10" xfId="0" applyNumberFormat="1" applyFont="1" applyFill="1" applyBorder="1" applyAlignment="1">
      <alignment horizontal="center" vertical="center"/>
    </xf>
    <xf numFmtId="0" fontId="42" fillId="25" borderId="10" xfId="0" applyFont="1" applyFill="1" applyBorder="1" applyAlignment="1">
      <alignment vertical="center" wrapText="1"/>
    </xf>
    <xf numFmtId="169" fontId="3" fillId="25" borderId="10" xfId="0" applyNumberFormat="1" applyFont="1" applyFill="1" applyBorder="1" applyAlignment="1">
      <alignment horizontal="center" vertical="center"/>
    </xf>
    <xf numFmtId="167" fontId="42" fillId="25" borderId="10" xfId="0" applyNumberFormat="1" applyFont="1" applyFill="1" applyBorder="1" applyAlignment="1">
      <alignment horizontal="center" vertical="center"/>
    </xf>
    <xf numFmtId="166" fontId="42" fillId="37" borderId="10" xfId="0" applyNumberFormat="1" applyFont="1" applyFill="1" applyBorder="1" applyAlignment="1">
      <alignment horizontal="left" vertical="center" wrapText="1"/>
    </xf>
    <xf numFmtId="0" fontId="42" fillId="37" borderId="10" xfId="0" applyFont="1" applyFill="1" applyBorder="1" applyAlignment="1">
      <alignment vertical="center" wrapText="1"/>
    </xf>
    <xf numFmtId="169" fontId="42" fillId="37" borderId="10" xfId="0" applyNumberFormat="1" applyFont="1" applyFill="1" applyBorder="1" applyAlignment="1">
      <alignment horizontal="center" vertical="center"/>
    </xf>
    <xf numFmtId="167" fontId="42" fillId="37" borderId="10" xfId="0" applyNumberFormat="1" applyFont="1" applyFill="1" applyBorder="1" applyAlignment="1">
      <alignment horizontal="center" vertical="center"/>
    </xf>
    <xf numFmtId="1" fontId="42" fillId="37" borderId="13" xfId="0" applyNumberFormat="1" applyFont="1" applyFill="1" applyBorder="1" applyAlignment="1" applyProtection="1">
      <alignment horizontal="center" vertical="center"/>
      <protection locked="0"/>
    </xf>
    <xf numFmtId="170" fontId="42" fillId="37" borderId="10" xfId="0" applyNumberFormat="1" applyFont="1" applyFill="1" applyBorder="1" applyAlignment="1">
      <alignment horizontal="center" vertical="center"/>
    </xf>
    <xf numFmtId="1" fontId="42" fillId="37" borderId="10" xfId="0" applyNumberFormat="1" applyFont="1" applyFill="1" applyBorder="1" applyAlignment="1" applyProtection="1">
      <alignment horizontal="center" vertical="center"/>
      <protection locked="0"/>
    </xf>
    <xf numFmtId="9" fontId="42" fillId="37" borderId="10" xfId="0" applyNumberFormat="1" applyFont="1" applyFill="1" applyBorder="1" applyAlignment="1">
      <alignment horizontal="center" vertical="center"/>
    </xf>
    <xf numFmtId="167" fontId="42" fillId="37" borderId="10" xfId="0" applyNumberFormat="1" applyFont="1" applyFill="1" applyBorder="1"/>
    <xf numFmtId="166" fontId="29" fillId="0" borderId="10" xfId="0" applyNumberFormat="1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167" fontId="42" fillId="0" borderId="10" xfId="0" applyNumberFormat="1" applyFont="1" applyBorder="1" applyAlignment="1">
      <alignment horizontal="center" vertical="center"/>
    </xf>
    <xf numFmtId="9" fontId="42" fillId="0" borderId="10" xfId="0" applyNumberFormat="1" applyFont="1" applyBorder="1" applyAlignment="1">
      <alignment horizontal="center" vertical="center"/>
    </xf>
    <xf numFmtId="166" fontId="29" fillId="0" borderId="10" xfId="0" applyNumberFormat="1" applyFont="1" applyBorder="1" applyAlignment="1">
      <alignment vertical="top" wrapText="1"/>
    </xf>
    <xf numFmtId="166" fontId="36" fillId="0" borderId="16" xfId="0" applyNumberFormat="1" applyFont="1" applyBorder="1" applyAlignment="1">
      <alignment wrapText="1"/>
    </xf>
    <xf numFmtId="166" fontId="36" fillId="0" borderId="17" xfId="0" applyNumberFormat="1" applyFont="1" applyBorder="1" applyAlignment="1">
      <alignment wrapText="1"/>
    </xf>
    <xf numFmtId="166" fontId="36" fillId="0" borderId="18" xfId="0" applyNumberFormat="1" applyFont="1" applyBorder="1" applyAlignment="1">
      <alignment wrapText="1"/>
    </xf>
    <xf numFmtId="169" fontId="3" fillId="0" borderId="10" xfId="0" applyNumberFormat="1" applyFont="1" applyBorder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167" fontId="29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4" fillId="0" borderId="0" xfId="38" applyFont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0" fillId="0" borderId="0" xfId="38" applyFont="1" applyAlignment="1" applyProtection="1">
      <alignment horizontal="center"/>
      <protection locked="0"/>
    </xf>
    <xf numFmtId="0" fontId="33" fillId="24" borderId="10" xfId="0" applyFont="1" applyFill="1" applyBorder="1" applyAlignment="1">
      <alignment horizontal="center" vertical="center"/>
    </xf>
    <xf numFmtId="0" fontId="30" fillId="0" borderId="0" xfId="38" applyFont="1" applyAlignment="1">
      <alignment horizontal="center"/>
    </xf>
    <xf numFmtId="0" fontId="31" fillId="0" borderId="0" xfId="0" applyFont="1" applyAlignment="1">
      <alignment horizontal="center"/>
    </xf>
    <xf numFmtId="166" fontId="37" fillId="0" borderId="0" xfId="0" applyNumberFormat="1" applyFont="1" applyAlignment="1">
      <alignment horizontal="center" vertical="center" wrapText="1"/>
    </xf>
    <xf numFmtId="166" fontId="37" fillId="0" borderId="0" xfId="0" applyNumberFormat="1" applyFont="1" applyAlignment="1">
      <alignment horizontal="center" vertical="top" wrapText="1"/>
    </xf>
    <xf numFmtId="166" fontId="30" fillId="0" borderId="0" xfId="0" applyNumberFormat="1" applyFont="1" applyAlignment="1">
      <alignment horizontal="center" vertical="top" wrapText="1"/>
    </xf>
    <xf numFmtId="0" fontId="32" fillId="0" borderId="1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70" fontId="31" fillId="26" borderId="10" xfId="0" applyNumberFormat="1" applyFont="1" applyFill="1" applyBorder="1" applyAlignment="1">
      <alignment horizontal="center" vertical="center"/>
    </xf>
    <xf numFmtId="166" fontId="33" fillId="0" borderId="10" xfId="0" applyNumberFormat="1" applyFont="1" applyBorder="1" applyAlignment="1">
      <alignment horizontal="center" vertical="center" wrapText="1"/>
    </xf>
    <xf numFmtId="170" fontId="31" fillId="26" borderId="10" xfId="0" applyNumberFormat="1" applyFont="1" applyFill="1" applyBorder="1" applyAlignment="1">
      <alignment horizontal="center"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166" fontId="33" fillId="26" borderId="10" xfId="0" applyNumberFormat="1" applyFont="1" applyFill="1" applyBorder="1" applyAlignment="1">
      <alignment horizontal="center" vertical="center" wrapText="1"/>
    </xf>
    <xf numFmtId="170" fontId="33" fillId="26" borderId="12" xfId="0" applyNumberFormat="1" applyFont="1" applyFill="1" applyBorder="1" applyAlignment="1">
      <alignment horizontal="center" vertical="center" wrapText="1"/>
    </xf>
    <xf numFmtId="170" fontId="33" fillId="26" borderId="11" xfId="0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44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top" wrapText="1"/>
      <protection locked="0"/>
    </xf>
    <xf numFmtId="166" fontId="31" fillId="26" borderId="20" xfId="0" applyNumberFormat="1" applyFont="1" applyFill="1" applyBorder="1" applyAlignment="1">
      <alignment horizontal="center" vertical="center" wrapText="1"/>
    </xf>
    <xf numFmtId="166" fontId="31" fillId="26" borderId="21" xfId="0" applyNumberFormat="1" applyFont="1" applyFill="1" applyBorder="1" applyAlignment="1">
      <alignment horizontal="center" vertical="center" wrapText="1"/>
    </xf>
    <xf numFmtId="166" fontId="31" fillId="26" borderId="39" xfId="0" applyNumberFormat="1" applyFont="1" applyFill="1" applyBorder="1" applyAlignment="1">
      <alignment horizontal="center" vertical="center" wrapText="1"/>
    </xf>
    <xf numFmtId="166" fontId="31" fillId="26" borderId="40" xfId="0" applyNumberFormat="1" applyFont="1" applyFill="1" applyBorder="1" applyAlignment="1">
      <alignment horizontal="center" vertical="center" wrapText="1"/>
    </xf>
    <xf numFmtId="170" fontId="37" fillId="26" borderId="20" xfId="0" applyNumberFormat="1" applyFont="1" applyFill="1" applyBorder="1" applyAlignment="1">
      <alignment horizontal="center" vertical="center"/>
    </xf>
    <xf numFmtId="170" fontId="37" fillId="26" borderId="38" xfId="0" applyNumberFormat="1" applyFont="1" applyFill="1" applyBorder="1" applyAlignment="1">
      <alignment horizontal="center" vertical="center"/>
    </xf>
    <xf numFmtId="170" fontId="37" fillId="26" borderId="39" xfId="0" applyNumberFormat="1" applyFont="1" applyFill="1" applyBorder="1" applyAlignment="1">
      <alignment horizontal="center" vertical="center"/>
    </xf>
    <xf numFmtId="170" fontId="37" fillId="26" borderId="41" xfId="0" applyNumberFormat="1" applyFont="1" applyFill="1" applyBorder="1" applyAlignment="1">
      <alignment horizontal="center" vertical="center"/>
    </xf>
    <xf numFmtId="167" fontId="37" fillId="26" borderId="20" xfId="0" applyNumberFormat="1" applyFont="1" applyFill="1" applyBorder="1" applyAlignment="1">
      <alignment horizontal="center" vertical="center"/>
    </xf>
    <xf numFmtId="167" fontId="37" fillId="26" borderId="38" xfId="0" applyNumberFormat="1" applyFont="1" applyFill="1" applyBorder="1" applyAlignment="1">
      <alignment horizontal="center" vertical="center"/>
    </xf>
    <xf numFmtId="167" fontId="37" fillId="26" borderId="39" xfId="0" applyNumberFormat="1" applyFont="1" applyFill="1" applyBorder="1" applyAlignment="1">
      <alignment horizontal="center" vertical="center"/>
    </xf>
    <xf numFmtId="167" fontId="37" fillId="26" borderId="4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39" xfId="0" applyFont="1" applyFill="1" applyBorder="1" applyAlignment="1">
      <alignment horizontal="center" vertical="center"/>
    </xf>
    <xf numFmtId="0" fontId="31" fillId="26" borderId="4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166" fontId="31" fillId="0" borderId="0" xfId="0" applyNumberFormat="1" applyFont="1" applyAlignment="1">
      <alignment horizontal="center" vertical="center" wrapText="1"/>
    </xf>
    <xf numFmtId="0" fontId="31" fillId="0" borderId="23" xfId="0" applyFont="1" applyBorder="1" applyAlignment="1">
      <alignment horizontal="center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right" vertical="center" wrapText="1" indent="1"/>
    </xf>
    <xf numFmtId="0" fontId="32" fillId="0" borderId="0" xfId="0" applyFont="1" applyAlignment="1">
      <alignment horizontal="center"/>
    </xf>
    <xf numFmtId="0" fontId="31" fillId="26" borderId="10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top" wrapText="1" indent="2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left" vertical="center"/>
    </xf>
    <xf numFmtId="0" fontId="31" fillId="26" borderId="10" xfId="38" applyFont="1" applyFill="1" applyBorder="1" applyAlignment="1">
      <alignment horizontal="center" vertical="center"/>
    </xf>
    <xf numFmtId="166" fontId="31" fillId="0" borderId="10" xfId="0" applyNumberFormat="1" applyFont="1" applyBorder="1" applyAlignment="1">
      <alignment horizontal="center" vertical="center" wrapText="1"/>
    </xf>
    <xf numFmtId="0" fontId="33" fillId="26" borderId="10" xfId="0" applyFont="1" applyFill="1" applyBorder="1" applyAlignment="1">
      <alignment horizontal="right" vertical="center" wrapText="1" indent="1"/>
    </xf>
    <xf numFmtId="0" fontId="33" fillId="26" borderId="12" xfId="0" applyFont="1" applyFill="1" applyBorder="1" applyAlignment="1">
      <alignment horizontal="right" vertical="center" wrapText="1" indent="1"/>
    </xf>
    <xf numFmtId="170" fontId="31" fillId="26" borderId="12" xfId="0" applyNumberFormat="1" applyFont="1" applyFill="1" applyBorder="1" applyAlignment="1">
      <alignment horizontal="center" vertical="center" wrapText="1"/>
    </xf>
    <xf numFmtId="170" fontId="31" fillId="26" borderId="11" xfId="0" applyNumberFormat="1" applyFont="1" applyFill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28" borderId="10" xfId="0" applyFont="1" applyFill="1" applyBorder="1" applyAlignment="1">
      <alignment vertical="center" wrapText="1"/>
    </xf>
    <xf numFmtId="0" fontId="32" fillId="0" borderId="10" xfId="0" applyFont="1" applyBorder="1" applyAlignment="1">
      <alignment horizontal="center" vertical="center"/>
    </xf>
    <xf numFmtId="166" fontId="50" fillId="0" borderId="0" xfId="0" applyNumberFormat="1" applyFont="1" applyAlignment="1">
      <alignment horizontal="center" vertical="center" wrapText="1"/>
    </xf>
    <xf numFmtId="166" fontId="50" fillId="0" borderId="23" xfId="0" applyNumberFormat="1" applyFont="1" applyBorder="1" applyAlignment="1">
      <alignment horizontal="center" vertical="center" wrapText="1"/>
    </xf>
    <xf numFmtId="166" fontId="51" fillId="0" borderId="0" xfId="0" applyNumberFormat="1" applyFont="1" applyBorder="1" applyAlignment="1">
      <alignment horizontal="center" wrapText="1"/>
    </xf>
    <xf numFmtId="166" fontId="51" fillId="0" borderId="33" xfId="0" applyNumberFormat="1" applyFont="1" applyBorder="1" applyAlignment="1">
      <alignment horizontal="center" wrapText="1"/>
    </xf>
    <xf numFmtId="0" fontId="39" fillId="29" borderId="0" xfId="0" applyFont="1" applyFill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1" fillId="28" borderId="25" xfId="0" applyFont="1" applyFill="1" applyBorder="1" applyAlignment="1">
      <alignment vertical="center" wrapText="1"/>
    </xf>
    <xf numFmtId="0" fontId="31" fillId="28" borderId="28" xfId="0" applyFont="1" applyFill="1" applyBorder="1" applyAlignment="1">
      <alignment vertical="center" wrapText="1"/>
    </xf>
    <xf numFmtId="0" fontId="31" fillId="28" borderId="27" xfId="0" applyFont="1" applyFill="1" applyBorder="1" applyAlignment="1">
      <alignment vertical="center" wrapText="1"/>
    </xf>
    <xf numFmtId="0" fontId="31" fillId="28" borderId="36" xfId="0" applyFont="1" applyFill="1" applyBorder="1" applyAlignment="1">
      <alignment vertical="center" wrapText="1"/>
    </xf>
    <xf numFmtId="166" fontId="31" fillId="0" borderId="12" xfId="0" applyNumberFormat="1" applyFont="1" applyBorder="1" applyAlignment="1">
      <alignment horizontal="center" vertical="center" wrapText="1"/>
    </xf>
    <xf numFmtId="166" fontId="31" fillId="0" borderId="11" xfId="0" applyNumberFormat="1" applyFont="1" applyBorder="1" applyAlignment="1">
      <alignment horizontal="center" vertical="center" wrapText="1"/>
    </xf>
    <xf numFmtId="166" fontId="33" fillId="0" borderId="12" xfId="0" applyNumberFormat="1" applyFont="1" applyBorder="1" applyAlignment="1">
      <alignment horizontal="center" vertical="center" wrapText="1"/>
    </xf>
    <xf numFmtId="166" fontId="33" fillId="0" borderId="11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 applyProtection="1">
      <alignment horizontal="center" vertical="center" wrapText="1"/>
      <protection locked="0"/>
    </xf>
    <xf numFmtId="166" fontId="2" fillId="0" borderId="11" xfId="0" applyNumberFormat="1" applyFont="1" applyBorder="1" applyAlignment="1" applyProtection="1">
      <alignment horizontal="center" vertical="center" wrapText="1"/>
      <protection locked="0"/>
    </xf>
    <xf numFmtId="166" fontId="33" fillId="0" borderId="19" xfId="0" applyNumberFormat="1" applyFont="1" applyBorder="1" applyAlignment="1">
      <alignment horizontal="center" vertical="center" wrapText="1"/>
    </xf>
    <xf numFmtId="1" fontId="49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40" fillId="0" borderId="0" xfId="34" applyFont="1" applyAlignment="1" applyProtection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170" fontId="52" fillId="0" borderId="10" xfId="0" applyNumberFormat="1" applyFont="1" applyBorder="1" applyAlignment="1">
      <alignment horizontal="center" vertical="center"/>
    </xf>
    <xf numFmtId="165" fontId="52" fillId="0" borderId="10" xfId="0" applyNumberFormat="1" applyFont="1" applyBorder="1" applyAlignment="1">
      <alignment horizontal="center" vertical="center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344170</xdr:colOff>
      <xdr:row>11</xdr:row>
      <xdr:rowOff>79643</xdr:rowOff>
    </xdr:from>
    <xdr:to>
      <xdr:col>12</xdr:col>
      <xdr:colOff>803889</xdr:colOff>
      <xdr:row>15</xdr:row>
      <xdr:rowOff>47624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92570" y="2994293"/>
          <a:ext cx="3307694" cy="806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имейл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6</xdr:row>
      <xdr:rowOff>76200</xdr:rowOff>
    </xdr:from>
    <xdr:to>
      <xdr:col>12</xdr:col>
      <xdr:colOff>803889</xdr:colOff>
      <xdr:row>11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92570" y="1990725"/>
          <a:ext cx="3307694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5394</xdr:colOff>
      <xdr:row>67</xdr:row>
      <xdr:rowOff>98407</xdr:rowOff>
    </xdr:from>
    <xdr:to>
      <xdr:col>12</xdr:col>
      <xdr:colOff>803874</xdr:colOff>
      <xdr:row>71</xdr:row>
      <xdr:rowOff>167437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10969" y="15833707"/>
          <a:ext cx="3046380" cy="12596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72</xdr:row>
      <xdr:rowOff>53193</xdr:rowOff>
    </xdr:from>
    <xdr:to>
      <xdr:col>12</xdr:col>
      <xdr:colOff>803819</xdr:colOff>
      <xdr:row>82</xdr:row>
      <xdr:rowOff>133349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10337" y="17274393"/>
          <a:ext cx="3046957" cy="3328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14704</xdr:colOff>
      <xdr:row>84</xdr:row>
      <xdr:rowOff>380999</xdr:rowOff>
    </xdr:from>
    <xdr:to>
      <xdr:col>12</xdr:col>
      <xdr:colOff>838200</xdr:colOff>
      <xdr:row>90</xdr:row>
      <xdr:rowOff>96321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520279" y="21497924"/>
          <a:ext cx="3071396" cy="156317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7</xdr:col>
      <xdr:colOff>740102</xdr:colOff>
      <xdr:row>91</xdr:row>
      <xdr:rowOff>1286</xdr:rowOff>
    </xdr:from>
    <xdr:to>
      <xdr:col>12</xdr:col>
      <xdr:colOff>836026</xdr:colOff>
      <xdr:row>94</xdr:row>
      <xdr:rowOff>144160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861787" y="23374994"/>
          <a:ext cx="2878509" cy="1073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738135</xdr:colOff>
      <xdr:row>94</xdr:row>
      <xdr:rowOff>277402</xdr:rowOff>
    </xdr:from>
    <xdr:to>
      <xdr:col>12</xdr:col>
      <xdr:colOff>833384</xdr:colOff>
      <xdr:row>100</xdr:row>
      <xdr:rowOff>172627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859820" y="24582205"/>
          <a:ext cx="2877834" cy="20035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</xdr:colOff>
      <xdr:row>101</xdr:row>
      <xdr:rowOff>485776</xdr:rowOff>
    </xdr:from>
    <xdr:to>
      <xdr:col>12</xdr:col>
      <xdr:colOff>813428</xdr:colOff>
      <xdr:row>102</xdr:row>
      <xdr:rowOff>620731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7102265"/>
          <a:ext cx="9708173" cy="6272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28</xdr:row>
      <xdr:rowOff>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CAA6322E-3191-41F3-BA12-4E7C9B242406}"/>
            </a:ext>
          </a:extLst>
        </xdr:cNvPr>
        <xdr:cNvSpPr txBox="1"/>
      </xdr:nvSpPr>
      <xdr:spPr>
        <a:xfrm>
          <a:off x="2666999" y="7067550"/>
          <a:ext cx="4438650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33</xdr:row>
      <xdr:rowOff>28575</xdr:rowOff>
    </xdr:from>
    <xdr:to>
      <xdr:col>12</xdr:col>
      <xdr:colOff>610028</xdr:colOff>
      <xdr:row>37</xdr:row>
      <xdr:rowOff>66675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EDB1FDA1-B0B2-4F66-8DB1-6374F9683432}"/>
            </a:ext>
          </a:extLst>
        </xdr:cNvPr>
        <xdr:cNvSpPr txBox="1"/>
      </xdr:nvSpPr>
      <xdr:spPr>
        <a:xfrm>
          <a:off x="256855" y="8397732"/>
          <a:ext cx="9257443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4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F5F6FEA1-CE6E-4E21-B0EF-0D1852F77ADC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7</xdr:col>
      <xdr:colOff>352425</xdr:colOff>
      <xdr:row>15</xdr:row>
      <xdr:rowOff>114300</xdr:rowOff>
    </xdr:from>
    <xdr:to>
      <xdr:col>12</xdr:col>
      <xdr:colOff>809625</xdr:colOff>
      <xdr:row>24</xdr:row>
      <xdr:rowOff>142875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86500" y="3952875"/>
          <a:ext cx="3276600" cy="2143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3496</xdr:colOff>
      <xdr:row>62</xdr:row>
      <xdr:rowOff>95542</xdr:rowOff>
    </xdr:from>
    <xdr:to>
      <xdr:col>12</xdr:col>
      <xdr:colOff>801976</xdr:colOff>
      <xdr:row>66</xdr:row>
      <xdr:rowOff>190500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47D4C819-6E35-4EA6-8120-F301DD691E43}"/>
            </a:ext>
          </a:extLst>
        </xdr:cNvPr>
        <xdr:cNvSpPr txBox="1"/>
      </xdr:nvSpPr>
      <xdr:spPr>
        <a:xfrm>
          <a:off x="6509071" y="14354467"/>
          <a:ext cx="3046380" cy="13236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kumimoji="0" lang="en-US" sz="12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kumimoji="0" lang="bg-BG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8"/>
  <sheetViews>
    <sheetView showGridLines="0" showZeros="0" tabSelected="1" showRuler="0" showWhiteSpace="0" topLeftCell="B1" zoomScaleNormal="100" zoomScaleSheetLayoutView="100" zoomScalePageLayoutView="89" workbookViewId="0">
      <selection activeCell="D11" sqref="D11:G11"/>
    </sheetView>
  </sheetViews>
  <sheetFormatPr defaultColWidth="0" defaultRowHeight="15" zeroHeight="1" x14ac:dyDescent="0.25"/>
  <cols>
    <col min="1" max="1" width="15.5703125" style="2" hidden="1" customWidth="1"/>
    <col min="2" max="2" width="3.7109375" style="2" customWidth="1"/>
    <col min="3" max="3" width="40" style="2" customWidth="1"/>
    <col min="4" max="4" width="16.42578125" style="2" customWidth="1"/>
    <col min="5" max="6" width="9.28515625" style="2" customWidth="1"/>
    <col min="7" max="7" width="10.7109375" style="6" customWidth="1"/>
    <col min="8" max="8" width="8.5703125" style="73" customWidth="1"/>
    <col min="9" max="9" width="6.7109375" style="2" customWidth="1"/>
    <col min="10" max="10" width="8" style="2" customWidth="1"/>
    <col min="11" max="11" width="8.85546875" style="2" customWidth="1"/>
    <col min="12" max="12" width="10.140625" style="2" customWidth="1"/>
    <col min="13" max="13" width="15.28515625" style="2" customWidth="1"/>
    <col min="14" max="14" width="1" style="2" customWidth="1"/>
    <col min="15" max="15" width="12.85546875" style="2" hidden="1" customWidth="1"/>
    <col min="16" max="16" width="23.28515625" style="2" hidden="1" customWidth="1"/>
    <col min="17" max="16384" width="12.85546875" style="2" hidden="1"/>
  </cols>
  <sheetData>
    <row r="1" spans="2:14" s="1" customFormat="1" ht="27" customHeight="1" x14ac:dyDescent="0.25">
      <c r="B1" s="243" t="s">
        <v>12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2:14" s="49" customFormat="1" ht="21.75" customHeight="1" x14ac:dyDescent="0.2">
      <c r="B2" s="259" t="s">
        <v>13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58"/>
    </row>
    <row r="3" spans="2:14" s="7" customFormat="1" ht="21.75" customHeight="1" x14ac:dyDescent="0.25">
      <c r="B3" s="260" t="s">
        <v>58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57"/>
    </row>
    <row r="4" spans="2:14" s="7" customFormat="1" ht="15" customHeight="1" x14ac:dyDescent="0.25">
      <c r="B4" s="173" t="s">
        <v>112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51"/>
    </row>
    <row r="5" spans="2:14" s="7" customFormat="1" ht="15" customHeight="1" x14ac:dyDescent="0.25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51"/>
    </row>
    <row r="6" spans="2:14" s="7" customFormat="1" ht="50.25" customHeight="1" x14ac:dyDescent="0.25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51"/>
    </row>
    <row r="7" spans="2:14" s="7" customFormat="1" ht="15" customHeight="1" x14ac:dyDescent="0.25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59"/>
    </row>
    <row r="8" spans="2:14" s="7" customFormat="1" ht="15" customHeight="1" x14ac:dyDescent="0.25"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59"/>
    </row>
    <row r="9" spans="2:14" s="7" customFormat="1" ht="22.5" x14ac:dyDescent="0.25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59"/>
    </row>
    <row r="10" spans="2:14" s="1" customFormat="1" ht="17.100000000000001" customHeight="1" x14ac:dyDescent="0.25"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59"/>
    </row>
    <row r="11" spans="2:14" s="1" customFormat="1" ht="17.100000000000001" customHeight="1" x14ac:dyDescent="0.25">
      <c r="B11" s="150" t="s">
        <v>103</v>
      </c>
      <c r="C11" s="150"/>
      <c r="D11" s="151" t="s">
        <v>104</v>
      </c>
      <c r="E11" s="151"/>
      <c r="F11" s="151"/>
      <c r="G11" s="151"/>
      <c r="H11" s="167"/>
      <c r="I11" s="167"/>
      <c r="J11" s="167"/>
      <c r="K11" s="167"/>
      <c r="L11" s="167"/>
      <c r="M11" s="167"/>
      <c r="N11" s="59"/>
    </row>
    <row r="12" spans="2:14" s="1" customFormat="1" ht="17.100000000000001" customHeight="1" x14ac:dyDescent="0.25">
      <c r="B12" s="172" t="s">
        <v>64</v>
      </c>
      <c r="C12" s="172"/>
      <c r="D12" s="172"/>
      <c r="E12" s="172"/>
      <c r="F12" s="172"/>
      <c r="G12" s="172"/>
      <c r="H12" s="167"/>
      <c r="I12" s="167"/>
      <c r="J12" s="167"/>
      <c r="K12" s="167"/>
      <c r="L12" s="167"/>
      <c r="M12" s="167"/>
      <c r="N12" s="59"/>
    </row>
    <row r="13" spans="2:14" s="1" customFormat="1" ht="17.100000000000001" customHeight="1" x14ac:dyDescent="0.25">
      <c r="B13" s="150" t="s">
        <v>105</v>
      </c>
      <c r="C13" s="150"/>
      <c r="D13" s="151" t="s">
        <v>106</v>
      </c>
      <c r="E13" s="151"/>
      <c r="F13" s="151"/>
      <c r="G13" s="151"/>
      <c r="H13" s="167"/>
      <c r="I13" s="167"/>
      <c r="J13" s="167"/>
      <c r="K13" s="167"/>
      <c r="L13" s="167"/>
      <c r="M13" s="167"/>
      <c r="N13" s="59"/>
    </row>
    <row r="14" spans="2:14" s="1" customFormat="1" ht="17.100000000000001" customHeight="1" x14ac:dyDescent="0.25">
      <c r="B14" s="150" t="s">
        <v>107</v>
      </c>
      <c r="C14" s="150"/>
      <c r="D14" s="151" t="s">
        <v>106</v>
      </c>
      <c r="E14" s="151"/>
      <c r="F14" s="151"/>
      <c r="G14" s="151"/>
      <c r="H14" s="167"/>
      <c r="I14" s="167"/>
      <c r="J14" s="167"/>
      <c r="K14" s="167"/>
      <c r="L14" s="167"/>
      <c r="M14" s="167"/>
      <c r="N14" s="59"/>
    </row>
    <row r="15" spans="2:14" s="1" customFormat="1" ht="17.100000000000001" customHeight="1" x14ac:dyDescent="0.25">
      <c r="B15" s="152" t="s">
        <v>80</v>
      </c>
      <c r="C15" s="152"/>
      <c r="D15" s="151" t="s">
        <v>106</v>
      </c>
      <c r="E15" s="151"/>
      <c r="F15" s="151"/>
      <c r="G15" s="151"/>
      <c r="H15" s="167"/>
      <c r="I15" s="167"/>
      <c r="J15" s="167"/>
      <c r="K15" s="167"/>
      <c r="L15" s="167"/>
      <c r="M15" s="167"/>
      <c r="N15" s="59"/>
    </row>
    <row r="16" spans="2:14" s="1" customFormat="1" ht="17.100000000000001" customHeight="1" x14ac:dyDescent="0.25">
      <c r="B16" s="171" t="s">
        <v>93</v>
      </c>
      <c r="C16" s="171"/>
      <c r="D16" s="171"/>
      <c r="E16" s="171"/>
      <c r="F16" s="171"/>
      <c r="G16" s="171"/>
      <c r="H16" s="167"/>
      <c r="I16" s="167"/>
      <c r="J16" s="167"/>
      <c r="K16" s="167"/>
      <c r="L16" s="167"/>
      <c r="M16" s="167"/>
      <c r="N16" s="59"/>
    </row>
    <row r="17" spans="1:14" s="1" customFormat="1" ht="17.100000000000001" customHeight="1" x14ac:dyDescent="0.25">
      <c r="B17" s="171" t="s">
        <v>66</v>
      </c>
      <c r="C17" s="171"/>
      <c r="D17" s="171"/>
      <c r="E17" s="171"/>
      <c r="F17" s="171"/>
      <c r="G17" s="171"/>
      <c r="H17" s="167"/>
      <c r="I17" s="167"/>
      <c r="J17" s="167"/>
      <c r="K17" s="167"/>
      <c r="L17" s="167"/>
      <c r="M17" s="167"/>
      <c r="N17" s="59"/>
    </row>
    <row r="18" spans="1:14" s="1" customFormat="1" ht="17.100000000000001" customHeight="1" x14ac:dyDescent="0.25">
      <c r="B18" s="171" t="s">
        <v>65</v>
      </c>
      <c r="C18" s="171"/>
      <c r="D18" s="171"/>
      <c r="E18" s="171"/>
      <c r="F18" s="171"/>
      <c r="G18" s="171"/>
      <c r="H18" s="167"/>
      <c r="I18" s="167"/>
      <c r="J18" s="167"/>
      <c r="K18" s="167"/>
      <c r="L18" s="167"/>
      <c r="M18" s="167"/>
      <c r="N18" s="59"/>
    </row>
    <row r="19" spans="1:14" s="1" customFormat="1" ht="17.100000000000001" customHeight="1" x14ac:dyDescent="0.25">
      <c r="B19" s="150" t="s">
        <v>108</v>
      </c>
      <c r="C19" s="150"/>
      <c r="D19" s="151" t="s">
        <v>106</v>
      </c>
      <c r="E19" s="151"/>
      <c r="F19" s="151"/>
      <c r="G19" s="151"/>
      <c r="H19" s="167"/>
      <c r="I19" s="167"/>
      <c r="J19" s="167"/>
      <c r="K19" s="167"/>
      <c r="L19" s="167"/>
      <c r="M19" s="167"/>
      <c r="N19" s="59"/>
    </row>
    <row r="20" spans="1:14" s="1" customFormat="1" ht="17.100000000000001" customHeight="1" x14ac:dyDescent="0.25">
      <c r="B20" s="150" t="s">
        <v>109</v>
      </c>
      <c r="C20" s="150"/>
      <c r="D20" s="151" t="s">
        <v>106</v>
      </c>
      <c r="E20" s="151"/>
      <c r="F20" s="151"/>
      <c r="G20" s="151"/>
      <c r="H20" s="167"/>
      <c r="I20" s="167"/>
      <c r="J20" s="167"/>
      <c r="K20" s="167"/>
      <c r="L20" s="167"/>
      <c r="M20" s="167"/>
      <c r="N20" s="59"/>
    </row>
    <row r="21" spans="1:14" s="1" customFormat="1" ht="17.100000000000001" customHeight="1" x14ac:dyDescent="0.25">
      <c r="B21" s="153" t="s">
        <v>110</v>
      </c>
      <c r="C21" s="153"/>
      <c r="D21" s="151" t="s">
        <v>106</v>
      </c>
      <c r="E21" s="151"/>
      <c r="F21" s="151"/>
      <c r="G21" s="151"/>
      <c r="H21" s="167"/>
      <c r="I21" s="167"/>
      <c r="J21" s="167"/>
      <c r="K21" s="167"/>
      <c r="L21" s="167"/>
      <c r="M21" s="167"/>
      <c r="N21" s="59"/>
    </row>
    <row r="22" spans="1:14" s="1" customFormat="1" ht="22.5" x14ac:dyDescent="0.25">
      <c r="B22" s="152" t="s">
        <v>111</v>
      </c>
      <c r="C22" s="152"/>
      <c r="D22" s="151" t="s">
        <v>106</v>
      </c>
      <c r="E22" s="151"/>
      <c r="F22" s="151"/>
      <c r="G22" s="151"/>
      <c r="H22" s="167"/>
      <c r="I22" s="167"/>
      <c r="J22" s="167"/>
      <c r="K22" s="167"/>
      <c r="L22" s="167"/>
      <c r="M22" s="167"/>
      <c r="N22" s="59"/>
    </row>
    <row r="23" spans="1:14" s="1" customFormat="1" ht="22.5" x14ac:dyDescent="0.25">
      <c r="B23" s="170"/>
      <c r="C23" s="170"/>
      <c r="D23" s="170"/>
      <c r="E23" s="170"/>
      <c r="F23" s="170"/>
      <c r="G23" s="170"/>
      <c r="H23" s="167"/>
      <c r="I23" s="167"/>
      <c r="J23" s="167"/>
      <c r="K23" s="167"/>
      <c r="L23" s="167"/>
      <c r="M23" s="167"/>
      <c r="N23" s="59"/>
    </row>
    <row r="24" spans="1:14" s="1" customFormat="1" ht="22.5" x14ac:dyDescent="0.25">
      <c r="B24" s="170"/>
      <c r="C24" s="170"/>
      <c r="D24" s="170"/>
      <c r="E24" s="170"/>
      <c r="F24" s="170"/>
      <c r="G24" s="170"/>
      <c r="H24" s="167"/>
      <c r="I24" s="167"/>
      <c r="J24" s="167"/>
      <c r="K24" s="167"/>
      <c r="L24" s="167"/>
      <c r="M24" s="167"/>
      <c r="N24" s="59"/>
    </row>
    <row r="25" spans="1:14" s="1" customFormat="1" ht="25.5" customHeight="1" x14ac:dyDescent="0.25">
      <c r="B25" s="10"/>
      <c r="C25" s="11" t="s">
        <v>34</v>
      </c>
      <c r="D25" s="12"/>
      <c r="E25" s="169"/>
      <c r="F25" s="170"/>
      <c r="G25" s="170"/>
      <c r="H25" s="167"/>
      <c r="I25" s="167"/>
      <c r="J25" s="167"/>
      <c r="K25" s="167"/>
      <c r="L25" s="167"/>
      <c r="M25" s="167"/>
      <c r="N25" s="59"/>
    </row>
    <row r="26" spans="1:14" s="1" customFormat="1" ht="29.25" customHeight="1" x14ac:dyDescent="0.25">
      <c r="B26" s="10"/>
      <c r="C26" s="11" t="s">
        <v>35</v>
      </c>
      <c r="D26" s="13"/>
      <c r="E26" s="169"/>
      <c r="F26" s="170"/>
      <c r="G26" s="170"/>
      <c r="H26" s="167"/>
      <c r="I26" s="167"/>
      <c r="J26" s="167"/>
      <c r="K26" s="167"/>
      <c r="L26" s="167"/>
      <c r="M26" s="167"/>
      <c r="N26" s="59"/>
    </row>
    <row r="27" spans="1:14" s="1" customFormat="1" ht="20.25" customHeight="1" x14ac:dyDescent="0.25">
      <c r="B27" s="168"/>
      <c r="C27" s="168"/>
      <c r="D27" s="168"/>
      <c r="E27" s="168"/>
      <c r="F27" s="168"/>
      <c r="G27" s="168"/>
      <c r="H27" s="167"/>
      <c r="I27" s="167"/>
      <c r="J27" s="167"/>
      <c r="K27" s="167"/>
      <c r="L27" s="167"/>
      <c r="M27" s="167"/>
      <c r="N27" s="59"/>
    </row>
    <row r="28" spans="1:14" x14ac:dyDescent="0.25"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60"/>
    </row>
    <row r="29" spans="1:14" s="36" customFormat="1" ht="23.25" customHeight="1" x14ac:dyDescent="0.25">
      <c r="A29" s="39"/>
      <c r="B29" s="37"/>
      <c r="C29" s="37"/>
      <c r="D29" s="37"/>
      <c r="E29" s="37"/>
      <c r="F29" s="37"/>
      <c r="G29" s="41"/>
      <c r="H29" s="41"/>
      <c r="I29" s="74"/>
      <c r="J29" s="74"/>
      <c r="K29" s="74"/>
      <c r="L29" s="74"/>
    </row>
    <row r="30" spans="1:14" customFormat="1" ht="15.75" x14ac:dyDescent="0.25">
      <c r="A30" s="39"/>
      <c r="K30" s="74"/>
      <c r="L30" s="74"/>
    </row>
    <row r="31" spans="1:14" customFormat="1" ht="21.75" customHeight="1" x14ac:dyDescent="0.25">
      <c r="A31" s="39"/>
      <c r="B31" s="154" t="s">
        <v>76</v>
      </c>
      <c r="C31" s="154"/>
      <c r="D31" s="154"/>
      <c r="E31" s="154"/>
      <c r="F31" s="154"/>
      <c r="G31" s="154"/>
      <c r="H31" s="184" t="s">
        <v>69</v>
      </c>
      <c r="I31" s="184"/>
      <c r="J31" s="184"/>
      <c r="K31" s="184"/>
      <c r="L31" s="107"/>
    </row>
    <row r="32" spans="1:14" customFormat="1" ht="15.75" customHeight="1" x14ac:dyDescent="0.25">
      <c r="A32" s="39"/>
      <c r="B32" s="186" t="s">
        <v>70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03"/>
    </row>
    <row r="33" spans="1:16" customFormat="1" ht="15.75" x14ac:dyDescent="0.25">
      <c r="A33" s="39"/>
      <c r="B33" s="37"/>
      <c r="C33" s="37"/>
      <c r="D33" s="37"/>
      <c r="E33" s="37"/>
      <c r="F33" s="37"/>
      <c r="G33" s="38"/>
      <c r="H33" s="38"/>
      <c r="I33" s="38"/>
      <c r="J33" s="38"/>
      <c r="K33" s="74"/>
      <c r="L33" s="74"/>
      <c r="M33" s="36"/>
      <c r="N33" s="36"/>
      <c r="O33" s="36"/>
      <c r="P33" s="36"/>
    </row>
    <row r="34" spans="1:16" customFormat="1" ht="15.75" x14ac:dyDescent="0.25">
      <c r="A34" s="39"/>
      <c r="B34" s="37"/>
      <c r="C34" s="37"/>
      <c r="D34" s="37"/>
      <c r="E34" s="37"/>
      <c r="F34" s="37"/>
      <c r="G34" s="38"/>
      <c r="H34" s="38"/>
      <c r="I34" s="38"/>
      <c r="J34" s="38"/>
      <c r="K34" s="74"/>
      <c r="L34" s="74"/>
      <c r="M34" s="36"/>
      <c r="N34" s="36"/>
      <c r="O34" s="36"/>
      <c r="P34" s="36"/>
    </row>
    <row r="35" spans="1:16" customFormat="1" ht="15.75" x14ac:dyDescent="0.25">
      <c r="A35" s="39"/>
      <c r="B35" s="42"/>
      <c r="C35" s="42"/>
      <c r="D35" s="42"/>
      <c r="E35" s="42"/>
      <c r="F35" s="42"/>
      <c r="G35" s="42"/>
      <c r="H35" s="42"/>
      <c r="I35" s="42"/>
      <c r="J35" s="42"/>
      <c r="K35" s="74"/>
      <c r="L35" s="74"/>
    </row>
    <row r="36" spans="1:16" customFormat="1" ht="15.75" x14ac:dyDescent="0.25">
      <c r="A36" s="39"/>
      <c r="B36" s="42"/>
      <c r="C36" s="42"/>
      <c r="D36" s="42"/>
      <c r="E36" s="42"/>
      <c r="F36" s="42"/>
      <c r="K36" s="74"/>
      <c r="L36" s="74"/>
    </row>
    <row r="37" spans="1:16" customFormat="1" ht="15.75" x14ac:dyDescent="0.25">
      <c r="A37" s="39"/>
      <c r="K37" s="74"/>
      <c r="L37" s="74"/>
    </row>
    <row r="38" spans="1:16" customFormat="1" ht="15.75" x14ac:dyDescent="0.25">
      <c r="A38" s="39"/>
      <c r="K38" s="74"/>
      <c r="L38" s="74"/>
    </row>
    <row r="39" spans="1:16" customFormat="1" ht="21" customHeight="1" x14ac:dyDescent="0.25">
      <c r="A39" s="39"/>
      <c r="B39" s="154" t="s">
        <v>71</v>
      </c>
      <c r="C39" s="154"/>
      <c r="D39" s="154"/>
      <c r="E39" s="154"/>
      <c r="F39" s="154"/>
      <c r="G39" s="154"/>
      <c r="H39" s="154"/>
      <c r="I39" s="154"/>
      <c r="J39" s="154"/>
      <c r="K39" s="154"/>
      <c r="L39" s="74"/>
    </row>
    <row r="40" spans="1:16" customFormat="1" ht="15" customHeight="1" x14ac:dyDescent="0.25">
      <c r="A40" s="39"/>
      <c r="B40" s="2"/>
      <c r="C40" s="2"/>
      <c r="D40" s="2"/>
      <c r="E40" s="43"/>
      <c r="F40" s="43"/>
      <c r="G40" s="43"/>
      <c r="H40" s="73"/>
      <c r="I40" s="2"/>
      <c r="J40" s="187" t="s">
        <v>77</v>
      </c>
      <c r="K40" s="187"/>
      <c r="L40" s="102"/>
      <c r="M40" s="36"/>
      <c r="N40" s="36"/>
      <c r="O40" s="36"/>
      <c r="P40" s="36"/>
    </row>
    <row r="41" spans="1:16" customFormat="1" ht="15.75" x14ac:dyDescent="0.25">
      <c r="A41" s="39"/>
      <c r="B41" s="44"/>
      <c r="C41" s="2"/>
      <c r="D41" s="2"/>
      <c r="E41" s="37"/>
      <c r="F41" s="37"/>
      <c r="G41" s="38"/>
      <c r="H41" s="73"/>
      <c r="I41" s="2"/>
      <c r="J41" s="185" t="s">
        <v>72</v>
      </c>
      <c r="K41" s="185"/>
      <c r="L41" s="101"/>
      <c r="M41" s="36"/>
      <c r="N41" s="36"/>
      <c r="O41" s="36"/>
      <c r="P41" s="36"/>
    </row>
    <row r="42" spans="1:16" customFormat="1" ht="15.75" x14ac:dyDescent="0.25">
      <c r="A42" s="39"/>
      <c r="K42" s="74"/>
      <c r="L42" s="74"/>
    </row>
    <row r="43" spans="1:16" customFormat="1" ht="15" customHeight="1" x14ac:dyDescent="0.25">
      <c r="A43" s="39"/>
      <c r="B43" s="219" t="s">
        <v>73</v>
      </c>
      <c r="C43" s="219"/>
      <c r="D43" s="219"/>
      <c r="E43" s="219"/>
      <c r="F43" s="219"/>
      <c r="G43" s="219"/>
      <c r="H43" s="219"/>
      <c r="I43" s="219"/>
      <c r="J43" s="219"/>
      <c r="K43" s="74"/>
      <c r="L43" s="74"/>
      <c r="M43" s="36"/>
      <c r="N43" s="36"/>
      <c r="O43" s="36"/>
      <c r="P43" s="36"/>
    </row>
    <row r="44" spans="1:16" customFormat="1" ht="15.75" x14ac:dyDescent="0.25">
      <c r="A44" s="39"/>
      <c r="K44" s="74"/>
      <c r="L44" s="74"/>
    </row>
    <row r="45" spans="1:16" customFormat="1" ht="15" customHeight="1" x14ac:dyDescent="0.25">
      <c r="A45" s="39"/>
      <c r="B45" s="44"/>
      <c r="C45" s="104" t="s">
        <v>78</v>
      </c>
      <c r="D45" s="218" t="s">
        <v>79</v>
      </c>
      <c r="E45" s="218"/>
      <c r="F45" s="218"/>
      <c r="G45" s="218"/>
      <c r="H45" s="218"/>
      <c r="I45" s="218"/>
      <c r="J45" s="218"/>
      <c r="K45" s="74"/>
      <c r="L45" s="74"/>
    </row>
    <row r="46" spans="1:16" customFormat="1" ht="15" customHeight="1" x14ac:dyDescent="0.25">
      <c r="A46" s="39"/>
      <c r="B46" s="44"/>
      <c r="C46" s="105" t="s">
        <v>80</v>
      </c>
      <c r="D46" s="218" t="s">
        <v>79</v>
      </c>
      <c r="E46" s="218"/>
      <c r="F46" s="218"/>
      <c r="G46" s="218"/>
      <c r="H46" s="218"/>
      <c r="I46" s="218"/>
      <c r="J46" s="218"/>
      <c r="K46" s="74"/>
      <c r="L46" s="74"/>
    </row>
    <row r="47" spans="1:16" customFormat="1" ht="15.75" x14ac:dyDescent="0.25">
      <c r="A47" s="39"/>
      <c r="B47" s="44"/>
      <c r="C47" s="104" t="s">
        <v>81</v>
      </c>
      <c r="D47" s="218" t="s">
        <v>79</v>
      </c>
      <c r="E47" s="218"/>
      <c r="F47" s="218"/>
      <c r="G47" s="218"/>
      <c r="H47" s="218"/>
      <c r="I47" s="218"/>
      <c r="J47" s="218"/>
      <c r="K47" s="74"/>
      <c r="L47" s="74"/>
    </row>
    <row r="48" spans="1:16" customFormat="1" ht="15.75" x14ac:dyDescent="0.25">
      <c r="A48" s="39"/>
      <c r="B48" s="2"/>
      <c r="C48" s="106"/>
      <c r="D48" s="258" t="s">
        <v>98</v>
      </c>
      <c r="E48" s="258"/>
      <c r="F48" s="258"/>
      <c r="G48" s="258"/>
      <c r="H48" s="258"/>
      <c r="I48" s="258"/>
      <c r="J48" s="258"/>
      <c r="K48" s="74"/>
      <c r="L48" s="74"/>
    </row>
    <row r="49" spans="1:14" customFormat="1" ht="15.75" x14ac:dyDescent="0.25">
      <c r="A49" s="39"/>
      <c r="B49" s="44"/>
      <c r="C49" s="45" t="s">
        <v>82</v>
      </c>
      <c r="D49" s="218" t="s">
        <v>79</v>
      </c>
      <c r="E49" s="218"/>
      <c r="F49" s="218"/>
      <c r="G49" s="218"/>
      <c r="H49" s="218"/>
      <c r="I49" s="218"/>
      <c r="J49" s="218"/>
      <c r="K49" s="74"/>
      <c r="L49" s="74"/>
    </row>
    <row r="50" spans="1:14" customFormat="1" ht="15.75" x14ac:dyDescent="0.25">
      <c r="A50" s="39"/>
      <c r="B50" s="40"/>
      <c r="C50" s="40"/>
      <c r="D50" s="40"/>
      <c r="E50" s="40"/>
      <c r="F50" s="40"/>
      <c r="G50" s="40"/>
      <c r="K50" s="74"/>
      <c r="L50" s="74"/>
    </row>
    <row r="51" spans="1:14" customFormat="1" ht="15.75" x14ac:dyDescent="0.25">
      <c r="A51" s="39"/>
      <c r="B51" s="40"/>
      <c r="C51" s="40"/>
      <c r="D51" s="40"/>
      <c r="E51" s="40"/>
      <c r="F51" s="40"/>
      <c r="G51" s="40"/>
      <c r="K51" s="74"/>
      <c r="L51" s="74"/>
    </row>
    <row r="52" spans="1:14" customFormat="1" ht="15.75" x14ac:dyDescent="0.25">
      <c r="A52" s="39"/>
      <c r="B52" s="40"/>
      <c r="C52" s="40"/>
      <c r="D52" s="40"/>
      <c r="E52" s="40"/>
      <c r="F52" s="40"/>
      <c r="G52" s="40"/>
      <c r="K52" s="74"/>
      <c r="L52" s="74"/>
    </row>
    <row r="53" spans="1:14" customFormat="1" ht="15.75" x14ac:dyDescent="0.25">
      <c r="A53" s="39"/>
      <c r="B53" s="40"/>
      <c r="C53" s="40"/>
      <c r="D53" s="40"/>
      <c r="E53" s="40"/>
      <c r="F53" s="40"/>
      <c r="G53" s="40"/>
      <c r="K53" s="74"/>
      <c r="L53" s="74"/>
    </row>
    <row r="54" spans="1:14" customFormat="1" ht="15.75" x14ac:dyDescent="0.25">
      <c r="A54" s="39"/>
      <c r="B54" s="40"/>
      <c r="C54" s="40"/>
      <c r="D54" s="40"/>
      <c r="E54" s="40"/>
      <c r="F54" s="40"/>
      <c r="G54" s="40"/>
      <c r="K54" s="74"/>
      <c r="L54" s="74"/>
    </row>
    <row r="55" spans="1:14" customFormat="1" ht="15.75" x14ac:dyDescent="0.25">
      <c r="A55" s="39"/>
      <c r="B55" s="40"/>
      <c r="C55" s="40"/>
      <c r="D55" s="40"/>
      <c r="E55" s="40"/>
      <c r="F55" s="40"/>
      <c r="G55" s="40"/>
      <c r="K55" s="74"/>
      <c r="L55" s="74"/>
    </row>
    <row r="56" spans="1:14" customFormat="1" ht="15.75" x14ac:dyDescent="0.25">
      <c r="A56" s="7"/>
      <c r="B56" s="44"/>
      <c r="C56" s="46" t="s">
        <v>83</v>
      </c>
      <c r="D56" s="218" t="s">
        <v>84</v>
      </c>
      <c r="E56" s="218"/>
      <c r="F56" s="218"/>
      <c r="G56" s="218"/>
      <c r="K56" s="74"/>
      <c r="L56" s="74"/>
    </row>
    <row r="57" spans="1:14" customFormat="1" ht="15.75" x14ac:dyDescent="0.25">
      <c r="A57" s="39"/>
      <c r="B57" s="47"/>
      <c r="C57" s="44"/>
      <c r="D57" s="185" t="s">
        <v>74</v>
      </c>
      <c r="E57" s="185"/>
      <c r="F57" s="185"/>
      <c r="G57" s="185"/>
      <c r="K57" s="74"/>
      <c r="L57" s="74"/>
    </row>
    <row r="58" spans="1:14" customFormat="1" ht="15.75" x14ac:dyDescent="0.25">
      <c r="A58" s="39"/>
      <c r="B58" s="45"/>
      <c r="C58" s="40"/>
      <c r="D58" s="40"/>
      <c r="E58" s="40"/>
      <c r="F58" s="40"/>
      <c r="G58" s="40"/>
      <c r="K58" s="74"/>
      <c r="L58" s="74"/>
    </row>
    <row r="59" spans="1:14" customFormat="1" ht="15.75" x14ac:dyDescent="0.25">
      <c r="A59" s="39"/>
      <c r="B59" s="44"/>
      <c r="C59" s="122" t="s">
        <v>100</v>
      </c>
      <c r="D59" s="218" t="s">
        <v>85</v>
      </c>
      <c r="E59" s="218"/>
      <c r="F59" s="218"/>
      <c r="G59" s="218"/>
      <c r="K59" s="74"/>
      <c r="L59" s="74"/>
    </row>
    <row r="60" spans="1:14" customFormat="1" ht="15.75" x14ac:dyDescent="0.25">
      <c r="A60" s="39"/>
      <c r="B60" s="36"/>
      <c r="C60" s="44"/>
      <c r="D60" s="185" t="s">
        <v>75</v>
      </c>
      <c r="E60" s="185"/>
      <c r="F60" s="185"/>
      <c r="G60" s="185"/>
      <c r="K60" s="74"/>
      <c r="L60" s="74"/>
    </row>
    <row r="61" spans="1:14" customFormat="1" ht="15.75" x14ac:dyDescent="0.25">
      <c r="A61" s="39"/>
      <c r="K61" s="74"/>
      <c r="L61" s="74"/>
    </row>
    <row r="62" spans="1:14" ht="28.5" customHeight="1" x14ac:dyDescent="0.25">
      <c r="B62" s="173" t="s">
        <v>60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51"/>
    </row>
    <row r="63" spans="1:14" ht="24" customHeight="1" x14ac:dyDescent="0.25">
      <c r="A63" s="70" t="s">
        <v>96</v>
      </c>
      <c r="B63" s="217" t="s">
        <v>36</v>
      </c>
      <c r="C63" s="217"/>
      <c r="D63" s="217"/>
      <c r="E63" s="217"/>
      <c r="F63" s="217"/>
      <c r="G63" s="217"/>
      <c r="H63" s="9"/>
      <c r="I63" s="9"/>
      <c r="J63" s="9"/>
      <c r="K63" s="9"/>
      <c r="L63" s="9"/>
      <c r="M63" s="9"/>
      <c r="N63" s="61"/>
    </row>
    <row r="64" spans="1:14" ht="33.75" customHeight="1" x14ac:dyDescent="0.25">
      <c r="B64" s="25" t="s">
        <v>0</v>
      </c>
      <c r="C64" s="25" t="s">
        <v>27</v>
      </c>
      <c r="D64" s="158" t="s">
        <v>1</v>
      </c>
      <c r="E64" s="158"/>
      <c r="F64" s="158"/>
      <c r="G64" s="158"/>
      <c r="H64" s="9"/>
      <c r="I64" s="9"/>
      <c r="J64" s="9"/>
      <c r="K64" s="9"/>
      <c r="L64" s="9"/>
      <c r="M64" s="9"/>
      <c r="N64" s="61"/>
    </row>
    <row r="65" spans="1:19" ht="19.5" customHeight="1" x14ac:dyDescent="0.25">
      <c r="A65" s="93">
        <v>50501108123</v>
      </c>
      <c r="B65" s="15">
        <v>1</v>
      </c>
      <c r="C65" s="16" t="s">
        <v>14</v>
      </c>
      <c r="D65" s="166" t="s">
        <v>15</v>
      </c>
      <c r="E65" s="166"/>
      <c r="F65" s="166"/>
      <c r="G65" s="166"/>
      <c r="H65" s="9"/>
      <c r="I65" s="9"/>
      <c r="J65" s="9"/>
      <c r="K65" s="9"/>
      <c r="L65" s="9"/>
      <c r="M65" s="9"/>
      <c r="N65" s="61"/>
    </row>
    <row r="66" spans="1:19" ht="19.5" customHeight="1" x14ac:dyDescent="0.25">
      <c r="A66" s="93">
        <v>50502108124</v>
      </c>
      <c r="B66" s="15">
        <v>2</v>
      </c>
      <c r="C66" s="16" t="s">
        <v>16</v>
      </c>
      <c r="D66" s="166" t="s">
        <v>20</v>
      </c>
      <c r="E66" s="166"/>
      <c r="F66" s="166"/>
      <c r="G66" s="166"/>
      <c r="H66" s="9"/>
      <c r="I66" s="9"/>
      <c r="J66" s="9"/>
      <c r="K66" s="9"/>
      <c r="L66" s="9"/>
      <c r="M66" s="9"/>
      <c r="N66" s="61"/>
    </row>
    <row r="67" spans="1:19" ht="19.5" customHeight="1" x14ac:dyDescent="0.25">
      <c r="A67" s="93">
        <v>50503108125</v>
      </c>
      <c r="B67" s="15">
        <v>3</v>
      </c>
      <c r="C67" s="16" t="s">
        <v>17</v>
      </c>
      <c r="D67" s="166" t="s">
        <v>21</v>
      </c>
      <c r="E67" s="166"/>
      <c r="F67" s="166"/>
      <c r="G67" s="166"/>
      <c r="H67" s="9"/>
      <c r="I67" s="9"/>
      <c r="J67" s="9"/>
      <c r="K67" s="9"/>
      <c r="L67" s="9"/>
      <c r="M67" s="9"/>
      <c r="N67" s="61"/>
    </row>
    <row r="68" spans="1:19" ht="19.7" customHeight="1" x14ac:dyDescent="0.25">
      <c r="A68" s="93">
        <v>50507108126</v>
      </c>
      <c r="B68" s="15">
        <v>4</v>
      </c>
      <c r="C68" s="16" t="s">
        <v>18</v>
      </c>
      <c r="D68" s="166" t="s">
        <v>22</v>
      </c>
      <c r="E68" s="166"/>
      <c r="F68" s="166"/>
      <c r="G68" s="166"/>
      <c r="H68" s="9"/>
      <c r="I68" s="9"/>
      <c r="J68" s="9"/>
      <c r="K68" s="9"/>
      <c r="L68" s="9"/>
      <c r="M68" s="9"/>
      <c r="N68" s="61"/>
    </row>
    <row r="69" spans="1:19" ht="19.7" customHeight="1" x14ac:dyDescent="0.25">
      <c r="A69" s="93">
        <v>50505108127</v>
      </c>
      <c r="B69" s="15">
        <v>5</v>
      </c>
      <c r="C69" s="16" t="s">
        <v>25</v>
      </c>
      <c r="D69" s="166" t="s">
        <v>23</v>
      </c>
      <c r="E69" s="166"/>
      <c r="F69" s="166"/>
      <c r="G69" s="166"/>
      <c r="H69" s="9"/>
      <c r="I69" s="9"/>
      <c r="J69" s="9"/>
      <c r="K69" s="9"/>
      <c r="L69" s="9"/>
      <c r="M69" s="9"/>
      <c r="N69" s="61"/>
    </row>
    <row r="70" spans="1:19" ht="30" customHeight="1" x14ac:dyDescent="0.25">
      <c r="A70" s="93">
        <v>50505118128</v>
      </c>
      <c r="B70" s="15">
        <v>6</v>
      </c>
      <c r="C70" s="17" t="s">
        <v>26</v>
      </c>
      <c r="D70" s="166" t="s">
        <v>23</v>
      </c>
      <c r="E70" s="166"/>
      <c r="F70" s="166"/>
      <c r="G70" s="166"/>
      <c r="H70" s="9"/>
      <c r="I70" s="9"/>
      <c r="J70" s="9"/>
      <c r="K70" s="9"/>
      <c r="L70" s="9"/>
      <c r="M70" s="9"/>
      <c r="N70" s="61"/>
    </row>
    <row r="71" spans="1:19" ht="24.75" customHeight="1" x14ac:dyDescent="0.25">
      <c r="B71" s="14"/>
      <c r="C71" s="15" t="s">
        <v>5</v>
      </c>
      <c r="D71" s="256" t="s">
        <v>9</v>
      </c>
      <c r="E71" s="253"/>
      <c r="F71" s="175" t="s">
        <v>56</v>
      </c>
      <c r="G71" s="175"/>
      <c r="H71" s="75"/>
      <c r="I71" s="9"/>
      <c r="J71" s="9"/>
      <c r="K71" s="9"/>
      <c r="L71" s="9"/>
      <c r="M71" s="9"/>
      <c r="N71" s="61"/>
    </row>
    <row r="72" spans="1:19" ht="23.25" customHeight="1" x14ac:dyDescent="0.25">
      <c r="B72" s="19"/>
      <c r="C72" s="78"/>
      <c r="D72" s="257">
        <v>0</v>
      </c>
      <c r="E72" s="257"/>
      <c r="F72" s="261">
        <v>24.37</v>
      </c>
      <c r="G72" s="262">
        <v>47.66</v>
      </c>
      <c r="H72" s="9"/>
      <c r="I72" s="9"/>
      <c r="J72" s="9"/>
      <c r="K72" s="9"/>
      <c r="L72" s="9"/>
      <c r="M72" s="9"/>
      <c r="N72" s="61"/>
    </row>
    <row r="73" spans="1:19" ht="29.25" customHeight="1" thickBot="1" x14ac:dyDescent="0.3">
      <c r="B73" s="28"/>
      <c r="C73" s="79"/>
      <c r="D73" s="178" t="s">
        <v>87</v>
      </c>
      <c r="E73" s="178"/>
      <c r="F73" s="179">
        <f>F72*D72</f>
        <v>0</v>
      </c>
      <c r="G73" s="180"/>
      <c r="H73" s="9"/>
      <c r="I73" s="9"/>
      <c r="J73" s="9"/>
      <c r="K73" s="9"/>
      <c r="L73" s="9"/>
      <c r="M73" s="9"/>
      <c r="N73" s="61"/>
    </row>
    <row r="74" spans="1:19" ht="35.25" customHeight="1" x14ac:dyDescent="0.25">
      <c r="B74" s="28"/>
      <c r="C74" s="28"/>
      <c r="D74" s="28"/>
      <c r="E74" s="28"/>
      <c r="F74" s="69"/>
      <c r="G74" s="20"/>
      <c r="H74" s="9"/>
      <c r="I74" s="9"/>
      <c r="J74" s="9"/>
      <c r="K74" s="9"/>
      <c r="L74" s="9"/>
      <c r="M74" s="9"/>
      <c r="N74" s="61"/>
      <c r="O74" s="8" t="s">
        <v>86</v>
      </c>
      <c r="P74" s="220" t="s">
        <v>118</v>
      </c>
      <c r="Q74" s="221"/>
      <c r="R74" s="222"/>
      <c r="S74" s="8" t="s">
        <v>117</v>
      </c>
    </row>
    <row r="75" spans="1:19" ht="19.7" customHeight="1" x14ac:dyDescent="0.25">
      <c r="B75" s="225" t="s">
        <v>41</v>
      </c>
      <c r="C75" s="225"/>
      <c r="D75" s="225"/>
      <c r="E75" s="225"/>
      <c r="F75" s="225"/>
      <c r="G75" s="225"/>
      <c r="H75" s="9"/>
      <c r="I75" s="9"/>
      <c r="J75" s="9"/>
      <c r="K75" s="9"/>
      <c r="L75" s="9"/>
      <c r="M75" s="9"/>
      <c r="N75" s="61"/>
    </row>
    <row r="76" spans="1:19" ht="33.75" customHeight="1" x14ac:dyDescent="0.25">
      <c r="B76" s="234" t="s">
        <v>19</v>
      </c>
      <c r="C76" s="234"/>
      <c r="D76" s="238" t="s">
        <v>24</v>
      </c>
      <c r="E76" s="238"/>
      <c r="F76" s="238"/>
      <c r="G76" s="238"/>
      <c r="H76" s="9"/>
      <c r="I76" s="9"/>
      <c r="J76" s="9"/>
      <c r="K76" s="9"/>
      <c r="L76" s="9"/>
      <c r="M76" s="9"/>
      <c r="N76" s="61"/>
    </row>
    <row r="77" spans="1:19" ht="23.25" customHeight="1" x14ac:dyDescent="0.25">
      <c r="B77" s="143"/>
      <c r="C77" s="143"/>
      <c r="D77" s="144"/>
      <c r="E77" s="18" t="s">
        <v>9</v>
      </c>
      <c r="F77" s="175" t="s">
        <v>55</v>
      </c>
      <c r="G77" s="175"/>
      <c r="H77" s="9"/>
      <c r="I77" s="9"/>
      <c r="J77" s="9"/>
      <c r="K77" s="9"/>
      <c r="L77" s="9"/>
      <c r="M77" s="9"/>
      <c r="N77" s="61"/>
    </row>
    <row r="78" spans="1:19" ht="24.75" customHeight="1" x14ac:dyDescent="0.25">
      <c r="B78" s="239">
        <f>IF($D$72&gt;9,$O$74,IF(AND($D$72&gt;0,$D$72&lt;10),$P$74,0))</f>
        <v>0</v>
      </c>
      <c r="C78" s="239"/>
      <c r="D78" s="145"/>
      <c r="E78" s="26">
        <f>D72</f>
        <v>0</v>
      </c>
      <c r="F78" s="76" t="s">
        <v>97</v>
      </c>
      <c r="G78" s="76" t="s">
        <v>40</v>
      </c>
      <c r="H78" s="9"/>
      <c r="I78" s="9"/>
      <c r="J78" s="9"/>
      <c r="K78" s="9"/>
      <c r="L78" s="9"/>
      <c r="M78" s="9"/>
      <c r="N78" s="61"/>
    </row>
    <row r="79" spans="1:19" ht="16.5" customHeight="1" x14ac:dyDescent="0.25">
      <c r="B79" s="240"/>
      <c r="C79" s="240"/>
      <c r="D79" s="27"/>
      <c r="E79" s="29"/>
      <c r="F79" s="29"/>
      <c r="G79" s="30"/>
      <c r="H79" s="9"/>
      <c r="I79" s="9"/>
      <c r="J79" s="9"/>
      <c r="K79" s="9"/>
      <c r="L79" s="9"/>
      <c r="M79" s="9"/>
      <c r="N79" s="61"/>
    </row>
    <row r="80" spans="1:19" ht="26.25" customHeight="1" x14ac:dyDescent="0.25">
      <c r="B80" s="237" t="s">
        <v>42</v>
      </c>
      <c r="C80" s="237"/>
      <c r="D80" s="237"/>
      <c r="E80" s="237"/>
      <c r="F80" s="237"/>
      <c r="G80" s="237"/>
      <c r="H80" s="9"/>
      <c r="I80" s="9"/>
      <c r="J80" s="9"/>
      <c r="K80" s="9"/>
      <c r="L80" s="9"/>
      <c r="M80" s="9"/>
      <c r="N80" s="61"/>
      <c r="O80" s="108">
        <v>45.57</v>
      </c>
      <c r="P80" s="111">
        <f>IF(E82=0.5,O80/2,IF(E81=1,0,0))</f>
        <v>0</v>
      </c>
    </row>
    <row r="81" spans="1:16" ht="19.7" customHeight="1" thickBot="1" x14ac:dyDescent="0.3">
      <c r="B81" s="235" t="s">
        <v>43</v>
      </c>
      <c r="C81" s="236"/>
      <c r="D81" s="22" t="s">
        <v>9</v>
      </c>
      <c r="E81" s="72" t="s">
        <v>44</v>
      </c>
      <c r="F81" s="177" t="s">
        <v>45</v>
      </c>
      <c r="G81" s="177"/>
      <c r="H81" s="9"/>
      <c r="I81" s="9"/>
      <c r="J81" s="9"/>
      <c r="K81" s="9"/>
      <c r="L81" s="9"/>
      <c r="M81" s="9"/>
      <c r="N81" s="61"/>
      <c r="O81" s="109">
        <f>F72</f>
        <v>24.37</v>
      </c>
      <c r="P81" s="82">
        <f>IF(E82=0.5,O81/2,IF(E82=1,0,0))</f>
        <v>0</v>
      </c>
    </row>
    <row r="82" spans="1:16" ht="27.75" customHeight="1" x14ac:dyDescent="0.25">
      <c r="B82" s="232" t="s">
        <v>36</v>
      </c>
      <c r="C82" s="233"/>
      <c r="D82" s="68"/>
      <c r="E82" s="77">
        <f>IF($D$72=0,0,IF(AND($D$72&gt;0,$D$72&lt;10),0.5,IF($D$72&gt;9,1,0)))</f>
        <v>0</v>
      </c>
      <c r="F82" s="110">
        <f>D82*P81</f>
        <v>0</v>
      </c>
      <c r="G82" s="112">
        <f>D82*P80</f>
        <v>0</v>
      </c>
      <c r="H82" s="9"/>
      <c r="I82" s="9"/>
      <c r="J82" s="9"/>
      <c r="K82" s="9"/>
      <c r="L82" s="9"/>
      <c r="M82" s="9"/>
      <c r="N82" s="61"/>
      <c r="P82" s="23"/>
    </row>
    <row r="83" spans="1:16" ht="32.25" customHeight="1" x14ac:dyDescent="0.25">
      <c r="B83" s="230">
        <f>IF($D$72&gt;9,$S$74,IF(AND($D$72&gt;0,$D$72&lt;10),$S$74,0))</f>
        <v>0</v>
      </c>
      <c r="C83" s="231"/>
      <c r="D83" s="226" t="s">
        <v>87</v>
      </c>
      <c r="E83" s="227"/>
      <c r="F83" s="228">
        <f>F82</f>
        <v>0</v>
      </c>
      <c r="G83" s="229"/>
      <c r="H83" s="9"/>
      <c r="I83" s="9"/>
      <c r="J83" s="9"/>
      <c r="K83" s="9"/>
      <c r="L83" s="9"/>
      <c r="M83" s="9"/>
      <c r="N83" s="61"/>
    </row>
    <row r="84" spans="1:16" ht="18.75" x14ac:dyDescent="0.25">
      <c r="B84" s="173" t="s">
        <v>63</v>
      </c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51"/>
    </row>
    <row r="85" spans="1:16" ht="30.75" customHeight="1" x14ac:dyDescent="0.25">
      <c r="B85" s="164" t="s">
        <v>60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62"/>
    </row>
    <row r="86" spans="1:16" ht="31.15" customHeight="1" x14ac:dyDescent="0.25">
      <c r="B86" s="224" t="s">
        <v>37</v>
      </c>
      <c r="C86" s="224"/>
      <c r="D86" s="224"/>
      <c r="E86" s="224"/>
      <c r="F86" s="224"/>
      <c r="G86" s="224"/>
      <c r="H86" s="9"/>
      <c r="I86" s="9"/>
      <c r="J86" s="9"/>
      <c r="K86" s="9"/>
      <c r="L86" s="9"/>
      <c r="M86" s="9"/>
      <c r="N86" s="61"/>
    </row>
    <row r="87" spans="1:16" ht="25.5" customHeight="1" x14ac:dyDescent="0.25">
      <c r="A87" s="70" t="s">
        <v>96</v>
      </c>
      <c r="B87" s="83" t="s">
        <v>0</v>
      </c>
      <c r="C87" s="25" t="s">
        <v>27</v>
      </c>
      <c r="D87" s="200" t="s">
        <v>1</v>
      </c>
      <c r="E87" s="200"/>
      <c r="F87" s="200"/>
      <c r="G87" s="200"/>
      <c r="H87" s="9"/>
      <c r="I87" s="9"/>
      <c r="J87" s="9"/>
      <c r="K87" s="9"/>
      <c r="L87" s="9"/>
      <c r="M87" s="9"/>
      <c r="N87" s="61"/>
    </row>
    <row r="88" spans="1:16" ht="19.7" customHeight="1" x14ac:dyDescent="0.25">
      <c r="A88" s="92">
        <v>50501308118</v>
      </c>
      <c r="B88" s="84">
        <v>1</v>
      </c>
      <c r="C88" s="85" t="s">
        <v>29</v>
      </c>
      <c r="D88" s="223" t="s">
        <v>4</v>
      </c>
      <c r="E88" s="223"/>
      <c r="F88" s="223"/>
      <c r="G88" s="223"/>
      <c r="H88" s="9"/>
      <c r="I88" s="9"/>
      <c r="J88" s="9"/>
      <c r="K88" s="9"/>
      <c r="L88" s="9"/>
      <c r="M88" s="9"/>
      <c r="N88" s="61"/>
    </row>
    <row r="89" spans="1:16" ht="19.7" customHeight="1" x14ac:dyDescent="0.25">
      <c r="A89" s="92">
        <v>50502308119</v>
      </c>
      <c r="B89" s="84">
        <v>2</v>
      </c>
      <c r="C89" s="85" t="s">
        <v>30</v>
      </c>
      <c r="D89" s="223" t="s">
        <v>38</v>
      </c>
      <c r="E89" s="223"/>
      <c r="F89" s="223"/>
      <c r="G89" s="223"/>
      <c r="H89" s="9"/>
      <c r="I89" s="9"/>
      <c r="J89" s="9"/>
      <c r="K89" s="9"/>
      <c r="L89" s="9"/>
      <c r="M89" s="9"/>
      <c r="N89" s="61"/>
    </row>
    <row r="90" spans="1:16" ht="19.7" customHeight="1" x14ac:dyDescent="0.25">
      <c r="A90" s="92">
        <v>50503308120</v>
      </c>
      <c r="B90" s="84">
        <v>3</v>
      </c>
      <c r="C90" s="85" t="s">
        <v>59</v>
      </c>
      <c r="D90" s="223" t="s">
        <v>10</v>
      </c>
      <c r="E90" s="223"/>
      <c r="F90" s="223"/>
      <c r="G90" s="223"/>
      <c r="H90" s="9"/>
      <c r="I90" s="9"/>
      <c r="J90" s="9"/>
      <c r="K90" s="9"/>
      <c r="L90" s="9"/>
      <c r="M90" s="9"/>
      <c r="N90" s="61"/>
    </row>
    <row r="91" spans="1:16" ht="19.7" customHeight="1" x14ac:dyDescent="0.25">
      <c r="A91" s="92">
        <v>50507308121</v>
      </c>
      <c r="B91" s="84">
        <v>4</v>
      </c>
      <c r="C91" s="85" t="s">
        <v>31</v>
      </c>
      <c r="D91" s="223" t="s">
        <v>39</v>
      </c>
      <c r="E91" s="223"/>
      <c r="F91" s="223"/>
      <c r="G91" s="223"/>
      <c r="H91" s="9"/>
      <c r="I91" s="9"/>
      <c r="J91" s="9"/>
      <c r="K91" s="9"/>
      <c r="L91" s="9"/>
      <c r="M91" s="9"/>
      <c r="N91" s="61"/>
    </row>
    <row r="92" spans="1:16" ht="19.7" customHeight="1" x14ac:dyDescent="0.25">
      <c r="A92" s="92">
        <v>50505308122</v>
      </c>
      <c r="B92" s="84">
        <v>5</v>
      </c>
      <c r="C92" s="85" t="s">
        <v>32</v>
      </c>
      <c r="D92" s="223" t="s">
        <v>28</v>
      </c>
      <c r="E92" s="223"/>
      <c r="F92" s="223"/>
      <c r="G92" s="223"/>
      <c r="H92" s="9"/>
      <c r="I92" s="9"/>
      <c r="J92" s="9"/>
      <c r="K92" s="9"/>
      <c r="L92" s="9"/>
      <c r="M92" s="9"/>
      <c r="N92" s="61"/>
    </row>
    <row r="93" spans="1:16" ht="26.25" customHeight="1" x14ac:dyDescent="0.25">
      <c r="B93" s="250" t="s">
        <v>5</v>
      </c>
      <c r="C93" s="251"/>
      <c r="D93" s="225" t="s">
        <v>9</v>
      </c>
      <c r="E93" s="225"/>
      <c r="F93" s="252" t="s">
        <v>56</v>
      </c>
      <c r="G93" s="253"/>
      <c r="H93" s="9"/>
      <c r="I93" s="9"/>
      <c r="J93" s="9"/>
      <c r="K93" s="9"/>
      <c r="L93" s="9"/>
      <c r="M93" s="9"/>
      <c r="N93" s="61"/>
    </row>
    <row r="94" spans="1:16" ht="27.75" customHeight="1" x14ac:dyDescent="0.25">
      <c r="B94" s="86">
        <f>IF($E$94&gt;9,$O$74,IF(AND($E$94&gt;0,$E$94&lt;10),$P$74,0))</f>
        <v>0</v>
      </c>
      <c r="C94" s="86"/>
      <c r="D94" s="254">
        <v>0</v>
      </c>
      <c r="E94" s="255"/>
      <c r="F94" s="261">
        <v>24.37</v>
      </c>
      <c r="G94" s="262">
        <v>47.66</v>
      </c>
      <c r="H94" s="9"/>
      <c r="I94" s="9"/>
      <c r="J94" s="9"/>
      <c r="K94" s="9"/>
      <c r="L94" s="9"/>
      <c r="M94" s="9"/>
      <c r="N94" s="61"/>
    </row>
    <row r="95" spans="1:16" ht="36.75" customHeight="1" x14ac:dyDescent="0.25">
      <c r="B95" s="241">
        <f>IF($D$94&gt;9,$O$74,IF(AND($D$94&gt;0,$D$94&lt;10),$P$74,0))</f>
        <v>0</v>
      </c>
      <c r="C95" s="241"/>
      <c r="D95" s="178" t="s">
        <v>87</v>
      </c>
      <c r="E95" s="178"/>
      <c r="F95" s="174">
        <f>F94*D94</f>
        <v>0</v>
      </c>
      <c r="G95" s="174"/>
      <c r="H95" s="9"/>
      <c r="I95" s="9"/>
      <c r="J95" s="9"/>
      <c r="K95" s="9"/>
      <c r="L95" s="9"/>
      <c r="M95" s="9"/>
      <c r="N95" s="61"/>
    </row>
    <row r="96" spans="1:16" ht="35.25" customHeight="1" x14ac:dyDescent="0.25">
      <c r="B96" s="242"/>
      <c r="C96" s="242"/>
      <c r="D96" s="50"/>
      <c r="E96" s="50"/>
      <c r="F96" s="50"/>
      <c r="G96" s="50"/>
      <c r="H96" s="9"/>
      <c r="I96" s="9"/>
      <c r="J96" s="9"/>
      <c r="K96" s="9"/>
      <c r="L96" s="9"/>
      <c r="M96" s="9"/>
      <c r="N96" s="61"/>
    </row>
    <row r="97" spans="1:18" ht="19.7" customHeight="1" x14ac:dyDescent="0.25">
      <c r="B97" s="246" t="s">
        <v>42</v>
      </c>
      <c r="C97" s="247"/>
      <c r="D97" s="247"/>
      <c r="E97" s="247"/>
      <c r="F97" s="248"/>
      <c r="G97" s="249"/>
      <c r="H97" s="9"/>
      <c r="I97" s="9"/>
      <c r="J97" s="9"/>
      <c r="K97" s="9"/>
      <c r="L97" s="9"/>
      <c r="M97" s="9"/>
      <c r="N97" s="61"/>
    </row>
    <row r="98" spans="1:18" ht="24" customHeight="1" x14ac:dyDescent="0.25">
      <c r="B98" s="244" t="s">
        <v>43</v>
      </c>
      <c r="C98" s="245"/>
      <c r="D98" s="22" t="s">
        <v>9</v>
      </c>
      <c r="E98" s="72" t="s">
        <v>44</v>
      </c>
      <c r="F98" s="175" t="s">
        <v>45</v>
      </c>
      <c r="G98" s="175"/>
      <c r="H98" s="9"/>
      <c r="I98" s="9"/>
      <c r="J98" s="9"/>
      <c r="K98" s="9"/>
      <c r="L98" s="9"/>
      <c r="M98" s="9"/>
      <c r="N98" s="61"/>
      <c r="O98" s="108">
        <v>45.57</v>
      </c>
      <c r="P98" s="115">
        <f>IF(E99=0.5,O98/2,IF(E99=1,0,0))</f>
        <v>0</v>
      </c>
      <c r="R98" s="94">
        <f>O98/2</f>
        <v>22.785</v>
      </c>
    </row>
    <row r="99" spans="1:18" ht="22.5" customHeight="1" x14ac:dyDescent="0.25">
      <c r="B99" s="156" t="s">
        <v>37</v>
      </c>
      <c r="C99" s="157"/>
      <c r="D99" s="24"/>
      <c r="E99" s="87">
        <f>IF($D$94=0,0,IF(AND($D$94&gt;0,$D$94&lt;10),0.5,IF($D$94&gt;9,1,0)))</f>
        <v>0</v>
      </c>
      <c r="F99" s="110">
        <f>D99*P99</f>
        <v>0</v>
      </c>
      <c r="G99" s="81">
        <f>D99*P98</f>
        <v>0</v>
      </c>
      <c r="H99" s="9"/>
      <c r="I99" s="9"/>
      <c r="J99" s="9"/>
      <c r="K99" s="9"/>
      <c r="L99" s="9"/>
      <c r="M99" s="9"/>
      <c r="N99" s="61"/>
      <c r="O99" s="113">
        <v>23.3</v>
      </c>
      <c r="P99" s="113">
        <f>IF(E99=0.5,O99/2,IF(E99=1,0,0))</f>
        <v>0</v>
      </c>
      <c r="R99" s="114">
        <f>O99/2</f>
        <v>11.65</v>
      </c>
    </row>
    <row r="100" spans="1:18" ht="27.75" customHeight="1" x14ac:dyDescent="0.25">
      <c r="B100" s="210">
        <f>IF($D$94&gt;9,$S$74,IF(AND($D$94&gt;0,$D$72&lt;10),$S$74,0))</f>
        <v>0</v>
      </c>
      <c r="C100" s="210"/>
      <c r="D100" s="215" t="s">
        <v>88</v>
      </c>
      <c r="E100" s="215"/>
      <c r="F100" s="176">
        <f>F99</f>
        <v>0</v>
      </c>
      <c r="G100" s="176"/>
      <c r="H100" s="9"/>
      <c r="I100" s="9"/>
      <c r="J100" s="9"/>
      <c r="K100" s="9"/>
      <c r="L100" s="9"/>
      <c r="M100" s="9"/>
      <c r="N100" s="61"/>
    </row>
    <row r="101" spans="1:18" ht="15.75" x14ac:dyDescent="0.25"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63"/>
    </row>
    <row r="102" spans="1:18" ht="39" customHeight="1" x14ac:dyDescent="0.25">
      <c r="B102" s="163" t="s">
        <v>62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64"/>
    </row>
    <row r="103" spans="1:18" s="4" customFormat="1" ht="66.75" customHeight="1" x14ac:dyDescent="0.25"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52"/>
    </row>
    <row r="104" spans="1:18" ht="24.95" customHeight="1" x14ac:dyDescent="0.25">
      <c r="B104" s="182" t="s">
        <v>90</v>
      </c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53"/>
    </row>
    <row r="105" spans="1:18" ht="30.6" customHeight="1" x14ac:dyDescent="0.25">
      <c r="B105" s="160" t="s">
        <v>0</v>
      </c>
      <c r="C105" s="160" t="s">
        <v>11</v>
      </c>
      <c r="D105" s="181" t="s">
        <v>1</v>
      </c>
      <c r="E105" s="213" t="s">
        <v>101</v>
      </c>
      <c r="F105" s="213" t="s">
        <v>102</v>
      </c>
      <c r="G105" s="200" t="s">
        <v>9</v>
      </c>
      <c r="H105" s="158" t="s">
        <v>61</v>
      </c>
      <c r="I105" s="207" t="s">
        <v>52</v>
      </c>
      <c r="J105" s="208"/>
      <c r="K105" s="208"/>
      <c r="L105" s="209"/>
      <c r="M105" s="183" t="s">
        <v>53</v>
      </c>
      <c r="N105" s="54"/>
    </row>
    <row r="106" spans="1:18" ht="17.45" customHeight="1" x14ac:dyDescent="0.25">
      <c r="A106" s="71" t="s">
        <v>96</v>
      </c>
      <c r="B106" s="160"/>
      <c r="C106" s="160"/>
      <c r="D106" s="181"/>
      <c r="E106" s="214"/>
      <c r="F106" s="214"/>
      <c r="G106" s="200"/>
      <c r="H106" s="158"/>
      <c r="I106" s="25" t="s">
        <v>9</v>
      </c>
      <c r="J106" s="91" t="s">
        <v>54</v>
      </c>
      <c r="K106" s="201" t="s">
        <v>55</v>
      </c>
      <c r="L106" s="202"/>
      <c r="M106" s="183"/>
      <c r="N106" s="54"/>
      <c r="O106" s="96" t="s">
        <v>6</v>
      </c>
      <c r="P106" s="97"/>
    </row>
    <row r="107" spans="1:18" ht="20.100000000000001" customHeight="1" x14ac:dyDescent="0.25">
      <c r="A107">
        <v>50501108123</v>
      </c>
      <c r="B107" s="88">
        <v>1</v>
      </c>
      <c r="C107" s="89" t="s">
        <v>14</v>
      </c>
      <c r="D107" s="90" t="s">
        <v>46</v>
      </c>
      <c r="E107" s="146">
        <v>5.96</v>
      </c>
      <c r="F107" s="147">
        <v>11.66</v>
      </c>
      <c r="G107" s="117"/>
      <c r="H107" s="118">
        <f>(G107*E107)-(E107*G107*20/100)</f>
        <v>0</v>
      </c>
      <c r="I107" s="98"/>
      <c r="J107" s="99">
        <f>IF(I107=0,0,IF(AND(G107&gt;0,G107&lt;10),0.5,IF(G107&gt;9,1,0)))</f>
        <v>0</v>
      </c>
      <c r="K107" s="118">
        <f>I107*P107</f>
        <v>0</v>
      </c>
      <c r="L107" s="120">
        <f>I107*R107</f>
        <v>0</v>
      </c>
      <c r="M107" s="118">
        <f>H107+K107</f>
        <v>0</v>
      </c>
      <c r="N107" s="65"/>
      <c r="O107" s="116">
        <f>E107</f>
        <v>5.96</v>
      </c>
      <c r="P107" s="97">
        <f>IF(J107=0.5,E107/2,IF(J107=1,0,0))</f>
        <v>0</v>
      </c>
      <c r="Q107" s="114">
        <f>F107</f>
        <v>11.66</v>
      </c>
      <c r="R107" s="94">
        <f>IF(J107=0.5,F107/2,IF(J107=1,0,0))</f>
        <v>0</v>
      </c>
    </row>
    <row r="108" spans="1:18" ht="20.100000000000001" customHeight="1" x14ac:dyDescent="0.25">
      <c r="A108">
        <v>50502108124</v>
      </c>
      <c r="B108" s="21">
        <v>2</v>
      </c>
      <c r="C108" s="31" t="s">
        <v>16</v>
      </c>
      <c r="D108" s="32" t="s">
        <v>47</v>
      </c>
      <c r="E108" s="146">
        <v>6.39</v>
      </c>
      <c r="F108" s="148">
        <v>12.5</v>
      </c>
      <c r="G108" s="117"/>
      <c r="H108" s="118">
        <f t="shared" ref="H108:H126" si="0">(G108*E108)-(E108*G108*20/100)</f>
        <v>0</v>
      </c>
      <c r="I108" s="98"/>
      <c r="J108" s="99">
        <f t="shared" ref="J108:J126" si="1">IF(I108=0,0,IF(AND(G108&gt;0,G108&lt;10),0.5,IF(G108&gt;9,1,0)))</f>
        <v>0</v>
      </c>
      <c r="K108" s="118">
        <f t="shared" ref="K108:K126" si="2">I108*P108</f>
        <v>0</v>
      </c>
      <c r="L108" s="120">
        <f t="shared" ref="L108:L126" si="3">I108*R108</f>
        <v>0</v>
      </c>
      <c r="M108" s="118">
        <f t="shared" ref="M108:M126" si="4">H108+K108</f>
        <v>0</v>
      </c>
      <c r="N108" s="65"/>
      <c r="O108" s="116">
        <f t="shared" ref="O108:O126" si="5">E108</f>
        <v>6.39</v>
      </c>
      <c r="P108" s="97">
        <f t="shared" ref="P108:P126" si="6">IF(J108=0.5,E108/2,IF(J108=1,0,0))</f>
        <v>0</v>
      </c>
      <c r="Q108" s="114">
        <f t="shared" ref="Q108:Q126" si="7">F108</f>
        <v>12.5</v>
      </c>
      <c r="R108" s="94">
        <f t="shared" ref="R108:R126" si="8">IF(J108=0.5,F108/2,IF(J108=1,0,0))</f>
        <v>0</v>
      </c>
    </row>
    <row r="109" spans="1:18" ht="20.100000000000001" customHeight="1" x14ac:dyDescent="0.25">
      <c r="A109">
        <v>50503108125</v>
      </c>
      <c r="B109" s="21">
        <v>3</v>
      </c>
      <c r="C109" s="31" t="s">
        <v>17</v>
      </c>
      <c r="D109" s="32" t="s">
        <v>48</v>
      </c>
      <c r="E109" s="146">
        <v>6.39</v>
      </c>
      <c r="F109" s="148">
        <v>12.5</v>
      </c>
      <c r="G109" s="117"/>
      <c r="H109" s="118">
        <f t="shared" si="0"/>
        <v>0</v>
      </c>
      <c r="I109" s="98"/>
      <c r="J109" s="99">
        <f t="shared" si="1"/>
        <v>0</v>
      </c>
      <c r="K109" s="118">
        <f t="shared" si="2"/>
        <v>0</v>
      </c>
      <c r="L109" s="120">
        <f t="shared" si="3"/>
        <v>0</v>
      </c>
      <c r="M109" s="118">
        <f t="shared" si="4"/>
        <v>0</v>
      </c>
      <c r="N109" s="65"/>
      <c r="O109" s="116">
        <f t="shared" si="5"/>
        <v>6.39</v>
      </c>
      <c r="P109" s="97">
        <f t="shared" si="6"/>
        <v>0</v>
      </c>
      <c r="Q109" s="114">
        <f t="shared" si="7"/>
        <v>12.5</v>
      </c>
      <c r="R109" s="94">
        <f t="shared" si="8"/>
        <v>0</v>
      </c>
    </row>
    <row r="110" spans="1:18" ht="20.100000000000001" customHeight="1" x14ac:dyDescent="0.25">
      <c r="A110">
        <v>50507108126</v>
      </c>
      <c r="B110" s="21">
        <v>4</v>
      </c>
      <c r="C110" s="31" t="s">
        <v>18</v>
      </c>
      <c r="D110" s="32" t="s">
        <v>49</v>
      </c>
      <c r="E110" s="146">
        <v>5.9</v>
      </c>
      <c r="F110" s="148">
        <v>11.54</v>
      </c>
      <c r="G110" s="117"/>
      <c r="H110" s="118">
        <f t="shared" si="0"/>
        <v>0</v>
      </c>
      <c r="I110" s="98"/>
      <c r="J110" s="99">
        <f t="shared" si="1"/>
        <v>0</v>
      </c>
      <c r="K110" s="118">
        <f t="shared" si="2"/>
        <v>0</v>
      </c>
      <c r="L110" s="120">
        <f t="shared" si="3"/>
        <v>0</v>
      </c>
      <c r="M110" s="118">
        <f t="shared" si="4"/>
        <v>0</v>
      </c>
      <c r="N110" s="65"/>
      <c r="O110" s="116">
        <f t="shared" si="5"/>
        <v>5.9</v>
      </c>
      <c r="P110" s="97">
        <f t="shared" si="6"/>
        <v>0</v>
      </c>
      <c r="Q110" s="114">
        <f t="shared" si="7"/>
        <v>11.54</v>
      </c>
      <c r="R110" s="94">
        <f t="shared" si="8"/>
        <v>0</v>
      </c>
    </row>
    <row r="111" spans="1:18" ht="20.100000000000001" customHeight="1" x14ac:dyDescent="0.25">
      <c r="A111">
        <v>50505108127</v>
      </c>
      <c r="B111" s="21">
        <v>5</v>
      </c>
      <c r="C111" s="31" t="s">
        <v>25</v>
      </c>
      <c r="D111" s="32" t="s">
        <v>23</v>
      </c>
      <c r="E111" s="146">
        <v>4.8899999999999997</v>
      </c>
      <c r="F111" s="148">
        <v>9.56</v>
      </c>
      <c r="G111" s="117"/>
      <c r="H111" s="118">
        <f t="shared" si="0"/>
        <v>0</v>
      </c>
      <c r="I111" s="98"/>
      <c r="J111" s="99">
        <f t="shared" si="1"/>
        <v>0</v>
      </c>
      <c r="K111" s="118">
        <f t="shared" si="2"/>
        <v>0</v>
      </c>
      <c r="L111" s="120">
        <f t="shared" si="3"/>
        <v>0</v>
      </c>
      <c r="M111" s="118">
        <f t="shared" si="4"/>
        <v>0</v>
      </c>
      <c r="N111" s="65"/>
      <c r="O111" s="116">
        <f t="shared" si="5"/>
        <v>4.8899999999999997</v>
      </c>
      <c r="P111" s="97">
        <f t="shared" si="6"/>
        <v>0</v>
      </c>
      <c r="Q111" s="114">
        <f t="shared" si="7"/>
        <v>9.56</v>
      </c>
      <c r="R111" s="94">
        <f t="shared" si="8"/>
        <v>0</v>
      </c>
    </row>
    <row r="112" spans="1:18" ht="30.75" customHeight="1" x14ac:dyDescent="0.25">
      <c r="A112">
        <v>50505118128</v>
      </c>
      <c r="B112" s="21">
        <v>6</v>
      </c>
      <c r="C112" s="31" t="s">
        <v>26</v>
      </c>
      <c r="D112" s="32" t="s">
        <v>23</v>
      </c>
      <c r="E112" s="146">
        <v>5.3</v>
      </c>
      <c r="F112" s="148">
        <v>10.37</v>
      </c>
      <c r="G112" s="117"/>
      <c r="H112" s="118">
        <f t="shared" si="0"/>
        <v>0</v>
      </c>
      <c r="I112" s="98"/>
      <c r="J112" s="99">
        <f t="shared" si="1"/>
        <v>0</v>
      </c>
      <c r="K112" s="118">
        <f t="shared" si="2"/>
        <v>0</v>
      </c>
      <c r="L112" s="120">
        <f t="shared" si="3"/>
        <v>0</v>
      </c>
      <c r="M112" s="118">
        <f t="shared" si="4"/>
        <v>0</v>
      </c>
      <c r="N112" s="65"/>
      <c r="O112" s="116">
        <f t="shared" si="5"/>
        <v>5.3</v>
      </c>
      <c r="P112" s="97">
        <f t="shared" si="6"/>
        <v>0</v>
      </c>
      <c r="Q112" s="114">
        <f t="shared" si="7"/>
        <v>10.37</v>
      </c>
      <c r="R112" s="94">
        <f t="shared" si="8"/>
        <v>0</v>
      </c>
    </row>
    <row r="113" spans="1:18" ht="20.100000000000001" customHeight="1" x14ac:dyDescent="0.25">
      <c r="A113">
        <v>50501308118</v>
      </c>
      <c r="B113" s="21">
        <v>7</v>
      </c>
      <c r="C113" s="33" t="s">
        <v>29</v>
      </c>
      <c r="D113" s="34" t="s">
        <v>4</v>
      </c>
      <c r="E113" s="146">
        <v>6.96</v>
      </c>
      <c r="F113" s="148">
        <v>13.61</v>
      </c>
      <c r="G113" s="117"/>
      <c r="H113" s="118">
        <f t="shared" si="0"/>
        <v>0</v>
      </c>
      <c r="I113" s="98"/>
      <c r="J113" s="99">
        <f t="shared" si="1"/>
        <v>0</v>
      </c>
      <c r="K113" s="118">
        <f t="shared" si="2"/>
        <v>0</v>
      </c>
      <c r="L113" s="120">
        <f t="shared" si="3"/>
        <v>0</v>
      </c>
      <c r="M113" s="118">
        <f t="shared" si="4"/>
        <v>0</v>
      </c>
      <c r="N113" s="65"/>
      <c r="O113" s="116">
        <f t="shared" si="5"/>
        <v>6.96</v>
      </c>
      <c r="P113" s="97">
        <f t="shared" si="6"/>
        <v>0</v>
      </c>
      <c r="Q113" s="114">
        <f t="shared" si="7"/>
        <v>13.61</v>
      </c>
      <c r="R113" s="94">
        <f t="shared" si="8"/>
        <v>0</v>
      </c>
    </row>
    <row r="114" spans="1:18" ht="20.100000000000001" customHeight="1" x14ac:dyDescent="0.25">
      <c r="A114">
        <v>50502308119</v>
      </c>
      <c r="B114" s="21">
        <v>8</v>
      </c>
      <c r="C114" s="33" t="s">
        <v>30</v>
      </c>
      <c r="D114" s="34" t="s">
        <v>50</v>
      </c>
      <c r="E114" s="146">
        <v>5.5</v>
      </c>
      <c r="F114" s="148">
        <v>10.76</v>
      </c>
      <c r="G114" s="117"/>
      <c r="H114" s="118">
        <f t="shared" si="0"/>
        <v>0</v>
      </c>
      <c r="I114" s="98"/>
      <c r="J114" s="99">
        <f t="shared" si="1"/>
        <v>0</v>
      </c>
      <c r="K114" s="118">
        <f t="shared" si="2"/>
        <v>0</v>
      </c>
      <c r="L114" s="120">
        <f t="shared" si="3"/>
        <v>0</v>
      </c>
      <c r="M114" s="118">
        <f t="shared" si="4"/>
        <v>0</v>
      </c>
      <c r="N114" s="65"/>
      <c r="O114" s="116">
        <f t="shared" si="5"/>
        <v>5.5</v>
      </c>
      <c r="P114" s="97">
        <f t="shared" si="6"/>
        <v>0</v>
      </c>
      <c r="Q114" s="114">
        <f t="shared" si="7"/>
        <v>10.76</v>
      </c>
      <c r="R114" s="94">
        <f t="shared" si="8"/>
        <v>0</v>
      </c>
    </row>
    <row r="115" spans="1:18" ht="20.100000000000001" customHeight="1" x14ac:dyDescent="0.25">
      <c r="A115">
        <v>50503308120</v>
      </c>
      <c r="B115" s="21">
        <v>9</v>
      </c>
      <c r="C115" s="33" t="s">
        <v>59</v>
      </c>
      <c r="D115" s="34" t="s">
        <v>10</v>
      </c>
      <c r="E115" s="146">
        <v>7.16</v>
      </c>
      <c r="F115" s="148">
        <v>14</v>
      </c>
      <c r="G115" s="117"/>
      <c r="H115" s="118">
        <f t="shared" si="0"/>
        <v>0</v>
      </c>
      <c r="I115" s="98"/>
      <c r="J115" s="99">
        <f t="shared" si="1"/>
        <v>0</v>
      </c>
      <c r="K115" s="118">
        <f t="shared" si="2"/>
        <v>0</v>
      </c>
      <c r="L115" s="120">
        <f t="shared" si="3"/>
        <v>0</v>
      </c>
      <c r="M115" s="118">
        <f t="shared" si="4"/>
        <v>0</v>
      </c>
      <c r="N115" s="65"/>
      <c r="O115" s="116">
        <f t="shared" si="5"/>
        <v>7.16</v>
      </c>
      <c r="P115" s="97">
        <f t="shared" si="6"/>
        <v>0</v>
      </c>
      <c r="Q115" s="114">
        <f t="shared" si="7"/>
        <v>14</v>
      </c>
      <c r="R115" s="94">
        <f t="shared" si="8"/>
        <v>0</v>
      </c>
    </row>
    <row r="116" spans="1:18" ht="20.100000000000001" customHeight="1" x14ac:dyDescent="0.25">
      <c r="A116">
        <v>50507308121</v>
      </c>
      <c r="B116" s="21">
        <v>10</v>
      </c>
      <c r="C116" s="33" t="s">
        <v>31</v>
      </c>
      <c r="D116" s="34" t="s">
        <v>51</v>
      </c>
      <c r="E116" s="146">
        <v>7.19</v>
      </c>
      <c r="F116" s="148">
        <v>14.06</v>
      </c>
      <c r="G116" s="117"/>
      <c r="H116" s="118">
        <f t="shared" si="0"/>
        <v>0</v>
      </c>
      <c r="I116" s="98"/>
      <c r="J116" s="99">
        <f t="shared" si="1"/>
        <v>0</v>
      </c>
      <c r="K116" s="118">
        <f t="shared" si="2"/>
        <v>0</v>
      </c>
      <c r="L116" s="120">
        <f t="shared" si="3"/>
        <v>0</v>
      </c>
      <c r="M116" s="118">
        <f t="shared" si="4"/>
        <v>0</v>
      </c>
      <c r="N116" s="65"/>
      <c r="O116" s="116">
        <f t="shared" si="5"/>
        <v>7.19</v>
      </c>
      <c r="P116" s="97">
        <f t="shared" si="6"/>
        <v>0</v>
      </c>
      <c r="Q116" s="114">
        <f t="shared" si="7"/>
        <v>14.06</v>
      </c>
      <c r="R116" s="94">
        <f t="shared" si="8"/>
        <v>0</v>
      </c>
    </row>
    <row r="117" spans="1:18" ht="20.100000000000001" customHeight="1" x14ac:dyDescent="0.25">
      <c r="A117">
        <v>50505308122</v>
      </c>
      <c r="B117" s="21">
        <v>11</v>
      </c>
      <c r="C117" s="33" t="s">
        <v>32</v>
      </c>
      <c r="D117" s="34" t="s">
        <v>28</v>
      </c>
      <c r="E117" s="146">
        <v>8.01</v>
      </c>
      <c r="F117" s="148">
        <v>15.67</v>
      </c>
      <c r="G117" s="117"/>
      <c r="H117" s="118">
        <f t="shared" si="0"/>
        <v>0</v>
      </c>
      <c r="I117" s="98"/>
      <c r="J117" s="99">
        <f t="shared" si="1"/>
        <v>0</v>
      </c>
      <c r="K117" s="118">
        <f t="shared" si="2"/>
        <v>0</v>
      </c>
      <c r="L117" s="120">
        <f t="shared" si="3"/>
        <v>0</v>
      </c>
      <c r="M117" s="118">
        <f t="shared" si="4"/>
        <v>0</v>
      </c>
      <c r="N117" s="65"/>
      <c r="O117" s="116">
        <f t="shared" si="5"/>
        <v>8.01</v>
      </c>
      <c r="P117" s="97">
        <f t="shared" si="6"/>
        <v>0</v>
      </c>
      <c r="Q117" s="114">
        <f t="shared" si="7"/>
        <v>15.67</v>
      </c>
      <c r="R117" s="94">
        <f t="shared" si="8"/>
        <v>0</v>
      </c>
    </row>
    <row r="118" spans="1:18" ht="33" customHeight="1" x14ac:dyDescent="0.25">
      <c r="A118">
        <v>50510108129</v>
      </c>
      <c r="B118" s="21">
        <v>12</v>
      </c>
      <c r="C118" s="31" t="s">
        <v>99</v>
      </c>
      <c r="D118" s="35" t="s">
        <v>33</v>
      </c>
      <c r="E118" s="80">
        <v>4.75</v>
      </c>
      <c r="F118" s="95">
        <v>9.2899999999999991</v>
      </c>
      <c r="G118" s="117"/>
      <c r="H118" s="118">
        <f t="shared" si="0"/>
        <v>0</v>
      </c>
      <c r="I118" s="98"/>
      <c r="J118" s="99">
        <f t="shared" si="1"/>
        <v>0</v>
      </c>
      <c r="K118" s="118">
        <f t="shared" si="2"/>
        <v>0</v>
      </c>
      <c r="L118" s="120">
        <f t="shared" si="3"/>
        <v>0</v>
      </c>
      <c r="M118" s="118">
        <f t="shared" si="4"/>
        <v>0</v>
      </c>
      <c r="N118" s="65"/>
      <c r="O118" s="116">
        <f t="shared" si="5"/>
        <v>4.75</v>
      </c>
      <c r="P118" s="97">
        <f t="shared" si="6"/>
        <v>0</v>
      </c>
      <c r="Q118" s="114">
        <f t="shared" si="7"/>
        <v>9.2899999999999991</v>
      </c>
      <c r="R118" s="94">
        <f t="shared" si="8"/>
        <v>0</v>
      </c>
    </row>
    <row r="119" spans="1:18" ht="33" customHeight="1" x14ac:dyDescent="0.25">
      <c r="A119">
        <v>50501129502</v>
      </c>
      <c r="B119" s="21">
        <v>13</v>
      </c>
      <c r="C119" s="31" t="s">
        <v>94</v>
      </c>
      <c r="D119" s="35" t="s">
        <v>33</v>
      </c>
      <c r="E119" s="80">
        <v>3.02</v>
      </c>
      <c r="F119" s="95">
        <v>5.91</v>
      </c>
      <c r="G119" s="117"/>
      <c r="H119" s="118">
        <f t="shared" si="0"/>
        <v>0</v>
      </c>
      <c r="I119" s="98"/>
      <c r="J119" s="99">
        <f t="shared" si="1"/>
        <v>0</v>
      </c>
      <c r="K119" s="118">
        <f t="shared" si="2"/>
        <v>0</v>
      </c>
      <c r="L119" s="120">
        <f t="shared" si="3"/>
        <v>0</v>
      </c>
      <c r="M119" s="118">
        <f t="shared" si="4"/>
        <v>0</v>
      </c>
      <c r="N119" s="65"/>
      <c r="O119" s="116">
        <f t="shared" si="5"/>
        <v>3.02</v>
      </c>
      <c r="P119" s="97">
        <f t="shared" si="6"/>
        <v>0</v>
      </c>
      <c r="Q119" s="114">
        <f t="shared" si="7"/>
        <v>5.91</v>
      </c>
      <c r="R119" s="94">
        <f t="shared" si="8"/>
        <v>0</v>
      </c>
    </row>
    <row r="120" spans="1:18" ht="33" customHeight="1" x14ac:dyDescent="0.25">
      <c r="A120">
        <v>50501119353</v>
      </c>
      <c r="B120" s="21">
        <v>14</v>
      </c>
      <c r="C120" s="31" t="s">
        <v>91</v>
      </c>
      <c r="D120" s="35" t="s">
        <v>92</v>
      </c>
      <c r="E120" s="80">
        <v>3.53</v>
      </c>
      <c r="F120" s="95">
        <v>6.9</v>
      </c>
      <c r="G120" s="117"/>
      <c r="H120" s="118">
        <f t="shared" si="0"/>
        <v>0</v>
      </c>
      <c r="I120" s="98"/>
      <c r="J120" s="99">
        <f t="shared" si="1"/>
        <v>0</v>
      </c>
      <c r="K120" s="118">
        <f t="shared" si="2"/>
        <v>0</v>
      </c>
      <c r="L120" s="120">
        <f t="shared" si="3"/>
        <v>0</v>
      </c>
      <c r="M120" s="118">
        <f t="shared" si="4"/>
        <v>0</v>
      </c>
      <c r="N120" s="65"/>
      <c r="O120" s="116">
        <f t="shared" si="5"/>
        <v>3.53</v>
      </c>
      <c r="P120" s="97">
        <f t="shared" si="6"/>
        <v>0</v>
      </c>
      <c r="Q120" s="114">
        <f t="shared" si="7"/>
        <v>6.9</v>
      </c>
      <c r="R120" s="94">
        <f t="shared" si="8"/>
        <v>0</v>
      </c>
    </row>
    <row r="121" spans="1:18" ht="33" customHeight="1" x14ac:dyDescent="0.25">
      <c r="A121"/>
      <c r="B121" s="21">
        <v>15</v>
      </c>
      <c r="C121" s="31" t="s">
        <v>115</v>
      </c>
      <c r="D121" s="139" t="s">
        <v>116</v>
      </c>
      <c r="E121" s="80">
        <v>3.9</v>
      </c>
      <c r="F121" s="95">
        <v>7.63</v>
      </c>
      <c r="G121" s="117"/>
      <c r="H121" s="118">
        <f t="shared" ref="H121" si="9">(G121*E121)-(E121*G121*20/100)</f>
        <v>0</v>
      </c>
      <c r="I121" s="98"/>
      <c r="J121" s="141">
        <f t="shared" ref="J121" si="10">IF(I121=0,0,IF(AND(G121&gt;0,G121&lt;10),0.5,IF(G121&gt;9,1,0)))</f>
        <v>0</v>
      </c>
      <c r="K121" s="118">
        <f t="shared" ref="K121" si="11">I121*P121</f>
        <v>0</v>
      </c>
      <c r="L121" s="120">
        <f t="shared" ref="L121" si="12">I121*R121</f>
        <v>0</v>
      </c>
      <c r="M121" s="118">
        <f t="shared" ref="M121" si="13">H121+K121</f>
        <v>0</v>
      </c>
      <c r="N121" s="65"/>
      <c r="O121" s="116">
        <f t="shared" si="5"/>
        <v>3.9</v>
      </c>
      <c r="P121" s="97"/>
      <c r="Q121" s="114">
        <f t="shared" si="7"/>
        <v>7.63</v>
      </c>
      <c r="R121" s="94"/>
    </row>
    <row r="122" spans="1:18" s="3" customFormat="1" ht="31.5" hidden="1" customHeight="1" x14ac:dyDescent="0.25">
      <c r="A122">
        <v>54000105625</v>
      </c>
      <c r="B122" s="21"/>
      <c r="C122" s="129"/>
      <c r="D122" s="130"/>
      <c r="E122" s="131"/>
      <c r="F122" s="132"/>
      <c r="G122" s="133"/>
      <c r="H122" s="134"/>
      <c r="I122" s="135"/>
      <c r="J122" s="136"/>
      <c r="K122" s="134"/>
      <c r="L122" s="137"/>
      <c r="M122" s="134"/>
      <c r="N122" s="65"/>
      <c r="O122" s="116">
        <f t="shared" si="5"/>
        <v>0</v>
      </c>
      <c r="P122" s="97">
        <f t="shared" si="6"/>
        <v>0</v>
      </c>
      <c r="Q122" s="114">
        <f t="shared" si="7"/>
        <v>0</v>
      </c>
      <c r="R122" s="94">
        <f t="shared" si="8"/>
        <v>0</v>
      </c>
    </row>
    <row r="123" spans="1:18" s="5" customFormat="1" ht="30" x14ac:dyDescent="0.25">
      <c r="A123">
        <v>50300409025</v>
      </c>
      <c r="B123" s="21">
        <v>16</v>
      </c>
      <c r="C123" s="123" t="s">
        <v>67</v>
      </c>
      <c r="D123" s="123" t="s">
        <v>68</v>
      </c>
      <c r="E123" s="124">
        <v>6.14</v>
      </c>
      <c r="F123" s="125">
        <v>12.01</v>
      </c>
      <c r="G123" s="117"/>
      <c r="H123" s="118">
        <f t="shared" si="0"/>
        <v>0</v>
      </c>
      <c r="I123" s="98"/>
      <c r="J123" s="99">
        <f t="shared" si="1"/>
        <v>0</v>
      </c>
      <c r="K123" s="118">
        <f t="shared" si="2"/>
        <v>0</v>
      </c>
      <c r="L123" s="120">
        <f t="shared" si="3"/>
        <v>0</v>
      </c>
      <c r="M123" s="118">
        <f t="shared" si="4"/>
        <v>0</v>
      </c>
      <c r="N123" s="66"/>
      <c r="O123" s="116">
        <f t="shared" si="5"/>
        <v>6.14</v>
      </c>
      <c r="P123" s="97">
        <f t="shared" si="6"/>
        <v>0</v>
      </c>
      <c r="Q123" s="114">
        <f t="shared" si="7"/>
        <v>12.01</v>
      </c>
      <c r="R123" s="94">
        <f t="shared" si="8"/>
        <v>0</v>
      </c>
    </row>
    <row r="124" spans="1:18" s="5" customFormat="1" ht="20.100000000000001" customHeight="1" x14ac:dyDescent="0.25">
      <c r="A124">
        <v>50000095270</v>
      </c>
      <c r="B124" s="21">
        <v>17</v>
      </c>
      <c r="C124" s="138" t="s">
        <v>2</v>
      </c>
      <c r="D124" s="139" t="s">
        <v>3</v>
      </c>
      <c r="E124" s="80">
        <v>5.01</v>
      </c>
      <c r="F124" s="140">
        <v>9.8000000000000007</v>
      </c>
      <c r="G124" s="117"/>
      <c r="H124" s="118">
        <f t="shared" si="0"/>
        <v>0</v>
      </c>
      <c r="I124" s="98"/>
      <c r="J124" s="99">
        <f t="shared" si="1"/>
        <v>0</v>
      </c>
      <c r="K124" s="118">
        <f t="shared" si="2"/>
        <v>0</v>
      </c>
      <c r="L124" s="120">
        <f t="shared" si="3"/>
        <v>0</v>
      </c>
      <c r="M124" s="118">
        <f t="shared" si="4"/>
        <v>0</v>
      </c>
      <c r="N124" s="65"/>
      <c r="O124" s="116">
        <f t="shared" si="5"/>
        <v>5.01</v>
      </c>
      <c r="P124" s="97">
        <f t="shared" si="6"/>
        <v>0</v>
      </c>
      <c r="Q124" s="114">
        <f t="shared" si="7"/>
        <v>9.8000000000000007</v>
      </c>
      <c r="R124" s="94">
        <f t="shared" si="8"/>
        <v>0</v>
      </c>
    </row>
    <row r="125" spans="1:18" s="5" customFormat="1" ht="20.100000000000001" customHeight="1" x14ac:dyDescent="0.25">
      <c r="A125"/>
      <c r="B125" s="21">
        <v>18</v>
      </c>
      <c r="C125" s="142" t="s">
        <v>113</v>
      </c>
      <c r="D125" s="139" t="s">
        <v>114</v>
      </c>
      <c r="E125" s="80">
        <v>12</v>
      </c>
      <c r="F125" s="140">
        <v>23.47</v>
      </c>
      <c r="G125" s="117"/>
      <c r="H125" s="118">
        <f t="shared" si="0"/>
        <v>0</v>
      </c>
      <c r="I125" s="98"/>
      <c r="J125" s="99">
        <f t="shared" si="1"/>
        <v>0</v>
      </c>
      <c r="K125" s="118">
        <f t="shared" si="2"/>
        <v>0</v>
      </c>
      <c r="L125" s="120">
        <f t="shared" si="3"/>
        <v>0</v>
      </c>
      <c r="M125" s="118">
        <f t="shared" si="4"/>
        <v>0</v>
      </c>
      <c r="N125" s="65"/>
      <c r="O125" s="116"/>
      <c r="P125" s="97"/>
      <c r="Q125" s="114"/>
      <c r="R125" s="94"/>
    </row>
    <row r="126" spans="1:18" s="5" customFormat="1" ht="20.100000000000001" customHeight="1" thickBot="1" x14ac:dyDescent="0.3">
      <c r="A126">
        <v>29900025856</v>
      </c>
      <c r="B126" s="21">
        <v>19</v>
      </c>
      <c r="C126" s="126" t="s">
        <v>7</v>
      </c>
      <c r="D126" s="126" t="s">
        <v>8</v>
      </c>
      <c r="E126" s="127">
        <v>7.16</v>
      </c>
      <c r="F126" s="128">
        <v>14</v>
      </c>
      <c r="G126" s="117"/>
      <c r="H126" s="119">
        <f t="shared" si="0"/>
        <v>0</v>
      </c>
      <c r="I126" s="98"/>
      <c r="J126" s="100">
        <f t="shared" si="1"/>
        <v>0</v>
      </c>
      <c r="K126" s="119">
        <f t="shared" si="2"/>
        <v>0</v>
      </c>
      <c r="L126" s="121">
        <f t="shared" si="3"/>
        <v>0</v>
      </c>
      <c r="M126" s="119">
        <f t="shared" si="4"/>
        <v>0</v>
      </c>
      <c r="N126" s="65"/>
      <c r="O126" s="116">
        <f t="shared" si="5"/>
        <v>7.16</v>
      </c>
      <c r="P126" s="97">
        <f t="shared" si="6"/>
        <v>0</v>
      </c>
      <c r="Q126" s="114">
        <f t="shared" si="7"/>
        <v>14</v>
      </c>
      <c r="R126" s="94">
        <f t="shared" si="8"/>
        <v>0</v>
      </c>
    </row>
    <row r="127" spans="1:18" ht="15.75" customHeight="1" x14ac:dyDescent="0.25">
      <c r="B127" s="48"/>
      <c r="C127" s="48"/>
      <c r="D127" s="48"/>
      <c r="E127" s="48"/>
      <c r="F127" s="48"/>
      <c r="G127" s="48"/>
      <c r="H127" s="203" t="s">
        <v>87</v>
      </c>
      <c r="I127" s="204"/>
      <c r="J127" s="204"/>
      <c r="K127" s="204"/>
      <c r="L127" s="192">
        <f>SUM(M107:M126)</f>
        <v>0</v>
      </c>
      <c r="M127" s="193"/>
      <c r="N127" s="55"/>
    </row>
    <row r="128" spans="1:18" ht="16.5" customHeight="1" thickBot="1" x14ac:dyDescent="0.3">
      <c r="B128" s="48"/>
      <c r="C128" s="48"/>
      <c r="D128" s="48"/>
      <c r="E128" s="48"/>
      <c r="F128" s="48"/>
      <c r="G128" s="48"/>
      <c r="H128" s="205"/>
      <c r="I128" s="206"/>
      <c r="J128" s="206"/>
      <c r="K128" s="206"/>
      <c r="L128" s="194"/>
      <c r="M128" s="195"/>
      <c r="N128" s="55"/>
    </row>
    <row r="129" spans="2:14" ht="15.75" hidden="1" customHeight="1" x14ac:dyDescent="0.25">
      <c r="B129" s="48"/>
      <c r="C129" s="48"/>
      <c r="D129" s="48"/>
      <c r="E129" s="48"/>
      <c r="F129" s="48"/>
      <c r="G129" s="48"/>
      <c r="H129" s="48"/>
      <c r="I129" s="48"/>
      <c r="J129" s="162"/>
      <c r="K129" s="162"/>
      <c r="L129" s="162"/>
      <c r="M129" s="162"/>
      <c r="N129" s="52"/>
    </row>
    <row r="130" spans="2:14" ht="15.75" hidden="1" customHeight="1" x14ac:dyDescent="0.25">
      <c r="B130" s="48"/>
      <c r="C130" s="48"/>
      <c r="D130" s="48"/>
      <c r="E130" s="48"/>
      <c r="F130" s="48"/>
      <c r="G130" s="48"/>
      <c r="H130" s="48"/>
      <c r="I130" s="48"/>
      <c r="J130" s="162"/>
      <c r="K130" s="162"/>
      <c r="L130" s="162"/>
      <c r="M130" s="162"/>
      <c r="N130" s="52"/>
    </row>
    <row r="131" spans="2:14" ht="15.75" hidden="1" customHeight="1" x14ac:dyDescent="0.25">
      <c r="B131" s="48"/>
      <c r="C131" s="48"/>
      <c r="D131" s="48"/>
      <c r="E131" s="48"/>
      <c r="F131" s="48"/>
      <c r="G131" s="48"/>
      <c r="H131" s="48"/>
      <c r="I131" s="48"/>
      <c r="J131" s="162"/>
      <c r="K131" s="162"/>
      <c r="L131" s="162"/>
      <c r="M131" s="162"/>
      <c r="N131" s="52"/>
    </row>
    <row r="132" spans="2:14" ht="15.75" hidden="1" customHeight="1" x14ac:dyDescent="0.25">
      <c r="B132" s="48"/>
      <c r="C132" s="48"/>
      <c r="D132" s="48"/>
      <c r="E132" s="48"/>
      <c r="F132" s="48"/>
      <c r="G132" s="48"/>
      <c r="H132" s="48"/>
      <c r="I132" s="48"/>
      <c r="J132" s="162"/>
      <c r="K132" s="162"/>
      <c r="L132" s="162"/>
      <c r="M132" s="162"/>
      <c r="N132" s="52"/>
    </row>
    <row r="133" spans="2:14" ht="15.75" customHeight="1" thickBot="1" x14ac:dyDescent="0.3">
      <c r="B133" s="48"/>
      <c r="C133" s="48"/>
      <c r="D133" s="48"/>
      <c r="E133" s="48"/>
      <c r="F133" s="48"/>
      <c r="G133" s="48"/>
      <c r="H133" s="48"/>
      <c r="I133" s="48"/>
      <c r="J133" s="162"/>
      <c r="K133" s="162"/>
      <c r="L133" s="162"/>
      <c r="M133" s="162"/>
      <c r="N133" s="52"/>
    </row>
    <row r="134" spans="2:14" ht="15.75" customHeight="1" x14ac:dyDescent="0.25">
      <c r="B134" s="48"/>
      <c r="C134" s="159" t="s">
        <v>95</v>
      </c>
      <c r="D134" s="159"/>
      <c r="E134" s="48"/>
      <c r="F134" s="48"/>
      <c r="G134" s="188" t="s">
        <v>89</v>
      </c>
      <c r="H134" s="189"/>
      <c r="I134" s="189"/>
      <c r="J134" s="192">
        <f>F73+F83+F95+F100+L127</f>
        <v>0</v>
      </c>
      <c r="K134" s="193"/>
      <c r="L134" s="196">
        <f>J134*1.95583</f>
        <v>0</v>
      </c>
      <c r="M134" s="197"/>
      <c r="N134" s="56"/>
    </row>
    <row r="135" spans="2:14" ht="22.5" customHeight="1" thickBot="1" x14ac:dyDescent="0.3">
      <c r="B135" s="48"/>
      <c r="C135" s="155" t="s">
        <v>57</v>
      </c>
      <c r="D135" s="155"/>
      <c r="E135" s="48"/>
      <c r="F135" s="48"/>
      <c r="G135" s="190"/>
      <c r="H135" s="191"/>
      <c r="I135" s="191"/>
      <c r="J135" s="194"/>
      <c r="K135" s="195"/>
      <c r="L135" s="198"/>
      <c r="M135" s="199"/>
      <c r="N135" s="56"/>
    </row>
    <row r="136" spans="2:14" ht="15.75" x14ac:dyDescent="0.25">
      <c r="B136" s="48"/>
      <c r="C136" s="48"/>
      <c r="D136" s="48"/>
      <c r="E136" s="48"/>
      <c r="F136" s="48"/>
      <c r="G136" s="48"/>
      <c r="H136" s="48"/>
      <c r="I136" s="48"/>
      <c r="J136" s="9"/>
      <c r="K136" s="9"/>
      <c r="L136" s="9"/>
      <c r="M136" s="9"/>
      <c r="N136" s="9"/>
    </row>
    <row r="137" spans="2:14" ht="15.75" x14ac:dyDescent="0.25">
      <c r="B137" s="149"/>
      <c r="E137" s="161"/>
      <c r="F137" s="161"/>
      <c r="G137" s="161"/>
      <c r="H137" s="161"/>
      <c r="I137" s="161"/>
      <c r="J137" s="161"/>
      <c r="K137" s="161"/>
      <c r="L137" s="161"/>
      <c r="M137" s="161"/>
      <c r="N137" s="67"/>
    </row>
    <row r="138" spans="2:14" ht="15.75" x14ac:dyDescent="0.25">
      <c r="B138" s="149"/>
      <c r="E138" s="161"/>
      <c r="F138" s="161"/>
      <c r="G138" s="161"/>
      <c r="H138" s="161"/>
      <c r="I138" s="161"/>
      <c r="J138" s="161"/>
      <c r="K138" s="161"/>
      <c r="L138" s="161"/>
      <c r="M138" s="161"/>
      <c r="N138" s="67"/>
    </row>
  </sheetData>
  <sheetProtection algorithmName="SHA-512" hashValue="xJGUHkxF3zQf1uCE8NdwoCzZE1aUX6gBnsh4yJx0I3v6EZcvJ2quvNW/8Wo3q+hNKZwC+iy7pXiTfvfc80nQmw==" saltValue="BAWIiKepTCqAXh54FUBG4w==" spinCount="100000" sheet="1" objects="1" scenarios="1" selectLockedCells="1"/>
  <mergeCells count="120">
    <mergeCell ref="B95:C96"/>
    <mergeCell ref="B1:N1"/>
    <mergeCell ref="B98:C98"/>
    <mergeCell ref="B97:G97"/>
    <mergeCell ref="D87:G87"/>
    <mergeCell ref="B93:C93"/>
    <mergeCell ref="D93:E93"/>
    <mergeCell ref="F93:G93"/>
    <mergeCell ref="D94:E94"/>
    <mergeCell ref="D95:E95"/>
    <mergeCell ref="D69:G69"/>
    <mergeCell ref="D70:G70"/>
    <mergeCell ref="D68:G68"/>
    <mergeCell ref="D71:E71"/>
    <mergeCell ref="D72:E72"/>
    <mergeCell ref="D48:J48"/>
    <mergeCell ref="B16:G16"/>
    <mergeCell ref="B23:G24"/>
    <mergeCell ref="B18:G18"/>
    <mergeCell ref="D57:G57"/>
    <mergeCell ref="D59:G59"/>
    <mergeCell ref="B2:M2"/>
    <mergeCell ref="B3:M3"/>
    <mergeCell ref="D65:G65"/>
    <mergeCell ref="D90:G90"/>
    <mergeCell ref="B86:G86"/>
    <mergeCell ref="B75:G75"/>
    <mergeCell ref="D83:E83"/>
    <mergeCell ref="B84:M84"/>
    <mergeCell ref="D92:G92"/>
    <mergeCell ref="F83:G83"/>
    <mergeCell ref="B83:C83"/>
    <mergeCell ref="D91:G91"/>
    <mergeCell ref="B82:C82"/>
    <mergeCell ref="B76:C76"/>
    <mergeCell ref="B81:C81"/>
    <mergeCell ref="B80:G80"/>
    <mergeCell ref="D76:G76"/>
    <mergeCell ref="B78:C79"/>
    <mergeCell ref="D49:J49"/>
    <mergeCell ref="D56:G56"/>
    <mergeCell ref="J41:K41"/>
    <mergeCell ref="B43:J43"/>
    <mergeCell ref="D45:J45"/>
    <mergeCell ref="D46:J46"/>
    <mergeCell ref="P74:R74"/>
    <mergeCell ref="D88:G88"/>
    <mergeCell ref="D89:G89"/>
    <mergeCell ref="B4:M6"/>
    <mergeCell ref="H31:K31"/>
    <mergeCell ref="D60:G60"/>
    <mergeCell ref="B31:G31"/>
    <mergeCell ref="B32:K32"/>
    <mergeCell ref="J40:K40"/>
    <mergeCell ref="G134:I135"/>
    <mergeCell ref="J134:K135"/>
    <mergeCell ref="L134:M135"/>
    <mergeCell ref="G105:G106"/>
    <mergeCell ref="K106:L106"/>
    <mergeCell ref="H127:K128"/>
    <mergeCell ref="I105:L105"/>
    <mergeCell ref="B100:C100"/>
    <mergeCell ref="B101:M101"/>
    <mergeCell ref="B103:M103"/>
    <mergeCell ref="E105:E106"/>
    <mergeCell ref="F105:F106"/>
    <mergeCell ref="L127:M128"/>
    <mergeCell ref="D100:E100"/>
    <mergeCell ref="D64:G64"/>
    <mergeCell ref="B28:M28"/>
    <mergeCell ref="B63:G63"/>
    <mergeCell ref="D47:J47"/>
    <mergeCell ref="E137:M138"/>
    <mergeCell ref="J129:M133"/>
    <mergeCell ref="B102:M102"/>
    <mergeCell ref="B85:M85"/>
    <mergeCell ref="D66:G66"/>
    <mergeCell ref="B7:G10"/>
    <mergeCell ref="H7:M27"/>
    <mergeCell ref="B27:G27"/>
    <mergeCell ref="E25:G26"/>
    <mergeCell ref="B17:G17"/>
    <mergeCell ref="B12:G12"/>
    <mergeCell ref="B62:M62"/>
    <mergeCell ref="F95:G95"/>
    <mergeCell ref="F98:G98"/>
    <mergeCell ref="F100:G100"/>
    <mergeCell ref="F71:G71"/>
    <mergeCell ref="F77:G77"/>
    <mergeCell ref="F81:G81"/>
    <mergeCell ref="D73:E73"/>
    <mergeCell ref="F73:G73"/>
    <mergeCell ref="D67:G67"/>
    <mergeCell ref="D105:D106"/>
    <mergeCell ref="B104:M104"/>
    <mergeCell ref="M105:M106"/>
    <mergeCell ref="B137:B138"/>
    <mergeCell ref="B11:C11"/>
    <mergeCell ref="D11:G11"/>
    <mergeCell ref="B13:C13"/>
    <mergeCell ref="D13:G13"/>
    <mergeCell ref="B14:C14"/>
    <mergeCell ref="D14:G14"/>
    <mergeCell ref="B15:C15"/>
    <mergeCell ref="D15:G15"/>
    <mergeCell ref="B19:C19"/>
    <mergeCell ref="D19:G19"/>
    <mergeCell ref="B20:C20"/>
    <mergeCell ref="D20:G20"/>
    <mergeCell ref="B21:C21"/>
    <mergeCell ref="D21:G21"/>
    <mergeCell ref="B22:C22"/>
    <mergeCell ref="D22:G22"/>
    <mergeCell ref="B39:K39"/>
    <mergeCell ref="C135:D135"/>
    <mergeCell ref="B99:C99"/>
    <mergeCell ref="H105:H106"/>
    <mergeCell ref="C134:D134"/>
    <mergeCell ref="B105:B106"/>
    <mergeCell ref="C105:C106"/>
  </mergeCells>
  <dataValidations count="1">
    <dataValidation type="whole" allowBlank="1" showInputMessage="1" showErrorMessage="1" error="Може да заявите 1 бр. допълнителен екземпяр за учителя." sqref="D82 D99 I107:I126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19685039370078741"/>
  <pageSetup paperSize="9" fitToHeight="0" orientation="landscape" r:id="rId2"/>
  <headerFooter>
    <oddFooter xml:space="preserve">&amp;C&amp;P&amp;R&amp;"Times New Roman,Italic"&amp;9 Заявка за познавателни книжки и помагала  за 5 – 6-годишни деца, живеещи в чужбина </oddFooter>
  </headerFooter>
  <rowBreaks count="5" manualBreakCount="5">
    <brk id="27" max="16383" man="1"/>
    <brk id="61" max="16383" man="1"/>
    <brk id="84" max="16383" man="1"/>
    <brk id="101" max="16383" man="1"/>
    <brk id="118" min="1" max="15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5-6 год.</vt:lpstr>
      <vt:lpstr>'5-6 год.'!Print_Area</vt:lpstr>
      <vt:lpstr>'5-6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2026-05-21T14:33:23Z</cp:lastPrinted>
  <dcterms:created xsi:type="dcterms:W3CDTF">2010-02-08T11:37:33Z</dcterms:created>
  <dcterms:modified xsi:type="dcterms:W3CDTF">2026-06-23T09:07:52Z</dcterms:modified>
</cp:coreProperties>
</file>