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83F1207A-40EE-4BA1-98D6-6901208E0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-7 год." sheetId="3" r:id="rId1"/>
  </sheets>
  <definedNames>
    <definedName name="_xlnm.Print_Area" localSheetId="0">'6-7 год.'!$A$1:$L$144</definedName>
    <definedName name="_xlnm.Print_Titles" localSheetId="0">'6-7 год.'!$110:$112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5" i="3" l="1"/>
  <c r="M81" i="3"/>
  <c r="M80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I114" i="3"/>
  <c r="N114" i="3" s="1"/>
  <c r="I115" i="3"/>
  <c r="N115" i="3" s="1"/>
  <c r="I116" i="3"/>
  <c r="N116" i="3" s="1"/>
  <c r="I117" i="3"/>
  <c r="N117" i="3" s="1"/>
  <c r="I118" i="3"/>
  <c r="N118" i="3" s="1"/>
  <c r="I119" i="3"/>
  <c r="N119" i="3" s="1"/>
  <c r="I120" i="3"/>
  <c r="N120" i="3" s="1"/>
  <c r="I121" i="3"/>
  <c r="N121" i="3" s="1"/>
  <c r="I122" i="3"/>
  <c r="N122" i="3" s="1"/>
  <c r="I123" i="3"/>
  <c r="N123" i="3" s="1"/>
  <c r="I124" i="3"/>
  <c r="N124" i="3" s="1"/>
  <c r="I125" i="3"/>
  <c r="N125" i="3" s="1"/>
  <c r="I126" i="3"/>
  <c r="N126" i="3" s="1"/>
  <c r="I127" i="3"/>
  <c r="N127" i="3" s="1"/>
  <c r="I128" i="3"/>
  <c r="N128" i="3" s="1"/>
  <c r="I129" i="3"/>
  <c r="N129" i="3" s="1"/>
  <c r="I130" i="3"/>
  <c r="N130" i="3" s="1"/>
  <c r="I131" i="3"/>
  <c r="N131" i="3" s="1"/>
  <c r="I132" i="3"/>
  <c r="N132" i="3" s="1"/>
  <c r="I133" i="3"/>
  <c r="N133" i="3" s="1"/>
  <c r="I134" i="3"/>
  <c r="N134" i="3" s="1"/>
  <c r="I135" i="3"/>
  <c r="N135" i="3" s="1"/>
  <c r="G114" i="3" l="1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J115" i="3"/>
  <c r="J117" i="3"/>
  <c r="K117" i="3" s="1"/>
  <c r="J119" i="3"/>
  <c r="J120" i="3"/>
  <c r="J121" i="3"/>
  <c r="J123" i="3"/>
  <c r="J124" i="3"/>
  <c r="J125" i="3"/>
  <c r="J127" i="3"/>
  <c r="J128" i="3"/>
  <c r="J129" i="3"/>
  <c r="J130" i="3"/>
  <c r="J132" i="3"/>
  <c r="J133" i="3"/>
  <c r="J135" i="3"/>
  <c r="J114" i="3"/>
  <c r="J116" i="3"/>
  <c r="J118" i="3"/>
  <c r="J122" i="3"/>
  <c r="J126" i="3"/>
  <c r="J131" i="3"/>
  <c r="J134" i="3"/>
  <c r="K115" i="3" l="1"/>
  <c r="K118" i="3"/>
  <c r="K116" i="3"/>
  <c r="K114" i="3"/>
  <c r="K134" i="3"/>
  <c r="K133" i="3"/>
  <c r="K132" i="3"/>
  <c r="K130" i="3"/>
  <c r="K129" i="3"/>
  <c r="K128" i="3"/>
  <c r="K127" i="3"/>
  <c r="K125" i="3"/>
  <c r="K124" i="3"/>
  <c r="K123" i="3"/>
  <c r="K121" i="3"/>
  <c r="K120" i="3"/>
  <c r="K119" i="3"/>
  <c r="K131" i="3"/>
  <c r="K126" i="3"/>
  <c r="K122" i="3"/>
  <c r="K135" i="3"/>
  <c r="E81" i="3"/>
  <c r="M113" i="3" l="1"/>
  <c r="G113" i="3" l="1"/>
  <c r="B106" i="3"/>
  <c r="B98" i="3"/>
  <c r="B86" i="3"/>
  <c r="I113" i="3"/>
  <c r="N113" i="3" s="1"/>
  <c r="J113" i="3" s="1"/>
  <c r="B80" i="3"/>
  <c r="E105" i="3"/>
  <c r="N105" i="3" s="1"/>
  <c r="F105" i="3" s="1"/>
  <c r="F76" i="3"/>
  <c r="E85" i="3"/>
  <c r="B87" i="3"/>
  <c r="F99" i="3"/>
  <c r="N80" i="3" l="1"/>
  <c r="N81" i="3"/>
  <c r="F85" i="3" s="1"/>
  <c r="F86" i="3" s="1"/>
  <c r="F106" i="3"/>
  <c r="K113" i="3"/>
  <c r="K136" i="3" l="1"/>
  <c r="J138" i="3" s="1"/>
</calcChain>
</file>

<file path=xl/sharedStrings.xml><?xml version="1.0" encoding="utf-8"?>
<sst xmlns="http://schemas.openxmlformats.org/spreadsheetml/2006/main" count="167" uniqueCount="116">
  <si>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</si>
  <si>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</si>
  <si>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</si>
  <si>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</si>
  <si>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</si>
  <si>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</si>
  <si>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</si>
  <si>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</si>
  <si>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</si>
  <si>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</si>
  <si>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</si>
  <si>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</si>
  <si>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</si>
  <si>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</si>
  <si>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</si>
  <si>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</si>
  <si>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</si>
  <si>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</si>
  <si>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</si>
  <si>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</si>
  <si>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</si>
  <si>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</si>
  <si>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</si>
  <si>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</si>
  <si>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</si>
  <si>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</si>
  <si>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</si>
  <si>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</si>
  <si>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</si>
  <si>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</si>
  <si>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</si>
  <si>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</si>
  <si>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</si>
  <si>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</si>
  <si>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</si>
  <si>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</si>
  <si>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</si>
  <si>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</si>
  <si>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</si>
  <si>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</si>
  <si>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</si>
  <si>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</si>
  <si>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</si>
  <si>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Л. Ангелов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</si>
  <si>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</si>
  <si>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</si>
  <si>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</si>
  <si>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</si>
  <si>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</si>
  <si>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Издателство „Tessloff“/
„Просвета“</t>
  </si>
  <si>
    <t>Ценa с ТО</t>
  </si>
  <si>
    <t>Комплект „Чуден свят“ за 6 - 7 години</t>
  </si>
  <si>
    <t xml:space="preserve">Общ брой групи 6 - 7 години: </t>
  </si>
  <si>
    <t xml:space="preserve">Общ брой деца 6 - 7 години: </t>
  </si>
  <si>
    <t>Комплект „Ръка за ръка“ за 6 - 7 години</t>
  </si>
  <si>
    <t>Весели картинни загадки – футбол</t>
  </si>
  <si>
    <t>Весели картинни загадки – елфи и феи</t>
  </si>
  <si>
    <t>В цената на комплект познавателни книжки е включена търговската отстъпка.</t>
  </si>
  <si>
    <t>Ръка за ръка. Здравейте, приятели!</t>
  </si>
  <si>
    <t>Броя и смятам. Уча числата до 20. 
Книжка 7 за 6 – 7 години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</si>
  <si>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</si>
  <si>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Сума с ТО</t>
  </si>
  <si>
    <t xml:space="preserve">Ю. Гарчева </t>
  </si>
  <si>
    <t>Ю. Гарчева</t>
  </si>
  <si>
    <t>При поръчка на всяко от следните заглавия издателството предоставя 20% търговска отстъпка</t>
  </si>
  <si>
    <r>
      <t>Стационарен телефон на лице за контакт:</t>
    </r>
    <r>
      <rPr>
        <sz val="12"/>
        <rFont val="Times New Roman"/>
        <family val="1"/>
        <charset val="204"/>
      </rPr>
      <t xml:space="preserve"> ................................................................................</t>
    </r>
  </si>
  <si>
    <t>ЗАЯВКА</t>
  </si>
  <si>
    <t>Галина Георгиева</t>
  </si>
  <si>
    <t>Ежко и буквите. Успешна подготовка по български език за 1. клас</t>
  </si>
  <si>
    <t>Ежко и числата. Успешна подготовка по математика за 1. клас</t>
  </si>
  <si>
    <t>..............................................................................................................................................................</t>
  </si>
  <si>
    <r>
      <t xml:space="preserve">Пощенски код: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</t>
    </r>
  </si>
  <si>
    <r>
      <t xml:space="preserve">Адрес: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</si>
  <si>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</si>
  <si>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</si>
  <si>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</si>
  <si>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t>Сценарии за тържества в детската градина</t>
  </si>
  <si>
    <t>Р. Дюлгерова и др.</t>
  </si>
  <si>
    <t xml:space="preserve">Чуден свят. Игри по всички образователни направления 6 - 7 години </t>
  </si>
  <si>
    <t xml:space="preserve">Ако желаете да закупите за учителя с 50% търговска отстъпка, моля да отбележите необходимите Ви артикули:
</t>
  </si>
  <si>
    <r>
      <t xml:space="preserve">Към комплекта получавате и 
1 бр. </t>
    </r>
    <r>
      <rPr>
        <b/>
        <sz val="10"/>
        <rFont val="Times New Roman"/>
        <family val="1"/>
        <charset val="204"/>
      </rPr>
      <t>музикален диск за учителя.</t>
    </r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</si>
  <si>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</si>
  <si>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Държава: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</si>
  <si>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</si>
  <si>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r>
      <t>VAT номер или друг идентифициращ номер, издаден от местните данъчни органи</t>
    </r>
    <r>
      <rPr>
        <i/>
        <sz val="11"/>
        <rFont val="Times New Roman"/>
        <family val="1"/>
        <charset val="204"/>
      </rPr>
      <t xml:space="preserve">
 </t>
    </r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</si>
  <si>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</si>
  <si>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</si>
  <si>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</si>
  <si>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</si>
  <si>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</si>
  <si>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(посочете желания вариант)</t>
  </si>
  <si>
    <t>(посочете желаната валута)</t>
  </si>
  <si>
    <t>………………………………………………………………………………………………………</t>
  </si>
  <si>
    <r>
      <t xml:space="preserve">Имейл на лице за контакт: </t>
    </r>
    <r>
      <rPr>
        <sz val="12"/>
        <rFont val="Times New Roman"/>
        <family val="1"/>
      </rPr>
      <t>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</si>
  <si>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rFont val="Times New Roman"/>
        <family val="1"/>
      </rPr>
      <t>......................................................................................</t>
    </r>
  </si>
  <si>
    <t>За учителя получавате екземпляр от книжките.
(Mоля, отбележете при необходимост.)</t>
  </si>
  <si>
    <t>СУМА С ДДС:</t>
  </si>
  <si>
    <t>ОБЩО СУМА С ДДС:</t>
  </si>
  <si>
    <t>СУМA С ДДС:</t>
  </si>
  <si>
    <t>…….......................................</t>
  </si>
  <si>
    <t xml:space="preserve">Държава:      </t>
  </si>
  <si>
    <t>……..............................................................................................................................</t>
  </si>
  <si>
    <t>Пощенски код:</t>
  </si>
  <si>
    <t>Адрес:</t>
  </si>
  <si>
    <t>..............................................................................................................................................................................................................................</t>
  </si>
  <si>
    <t>Име и телефон за връзка:</t>
  </si>
  <si>
    <t xml:space="preserve">                1. В брой/с банков превод </t>
  </si>
  <si>
    <t>………………………...........................................</t>
  </si>
  <si>
    <t>2. BGN/EUR/USD</t>
  </si>
  <si>
    <t>………………………….........................................</t>
  </si>
  <si>
    <t>Заявки за помагала за IV възрастова група (6 – 7 години)</t>
  </si>
  <si>
    <t>Пъстър свят. Да учим по-лесно български език и литература. 6 – 7 години</t>
  </si>
  <si>
    <t>Математическа суперсила. Суперчисла и невероятни фигури</t>
  </si>
  <si>
    <t>Издателство WSKids/ „Просвета”</t>
  </si>
  <si>
    <t>за закупуване на познавателни книжки и помагала за IV възрастова група (6 – 7 г.)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 и „Просвета Азбуки“ ООД</t>
  </si>
  <si>
    <t>В училището на Бухалчето. 6 години. Да подготвим детето за писане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</si>
</sst>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4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25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25" borderId="11" xfId="0" applyFont="1" applyFill="1" applyBorder="1" applyAlignment="1">
      <alignment horizontal="left" vertical="center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66" fontId="1" fillId="0" borderId="0" xfId="0" applyNumberFormat="1" applyFont="1"/>
    <xf numFmtId="0" fontId="28" fillId="0" borderId="0" xfId="0" applyFont="1" applyAlignment="1">
      <alignment wrapText="1"/>
    </xf>
    <xf numFmtId="2" fontId="3" fillId="0" borderId="0" xfId="0" applyNumberFormat="1" applyFont="1"/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9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27" fillId="24" borderId="12" xfId="0" applyNumberFormat="1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164" fontId="29" fillId="0" borderId="25" xfId="0" applyNumberFormat="1" applyFont="1" applyBorder="1" applyAlignment="1">
      <alignment horizontal="center" vertical="center" wrapText="1"/>
    </xf>
    <xf numFmtId="9" fontId="3" fillId="0" borderId="26" xfId="0" applyNumberFormat="1" applyFont="1" applyBorder="1" applyAlignment="1">
      <alignment horizontal="center" vertical="center" wrapText="1"/>
    </xf>
    <xf numFmtId="165" fontId="28" fillId="0" borderId="14" xfId="0" applyNumberFormat="1" applyFont="1" applyBorder="1"/>
    <xf numFmtId="0" fontId="2" fillId="0" borderId="25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27" borderId="10" xfId="0" applyFont="1" applyFill="1" applyBorder="1" applyAlignment="1">
      <alignment vertical="center"/>
    </xf>
    <xf numFmtId="0" fontId="34" fillId="27" borderId="15" xfId="0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165" fontId="3" fillId="0" borderId="25" xfId="0" applyNumberFormat="1" applyFont="1" applyBorder="1" applyAlignment="1">
      <alignment horizontal="center" vertical="center" wrapText="1"/>
    </xf>
    <xf numFmtId="9" fontId="28" fillId="0" borderId="26" xfId="0" applyNumberFormat="1" applyFont="1" applyBorder="1" applyAlignment="1">
      <alignment horizontal="center" vertical="center" wrapText="1"/>
    </xf>
    <xf numFmtId="165" fontId="28" fillId="26" borderId="25" xfId="0" applyNumberFormat="1" applyFont="1" applyFill="1" applyBorder="1" applyAlignment="1">
      <alignment horizontal="center" vertical="center" wrapText="1"/>
    </xf>
    <xf numFmtId="164" fontId="29" fillId="25" borderId="10" xfId="0" applyNumberFormat="1" applyFont="1" applyFill="1" applyBorder="1" applyAlignment="1">
      <alignment horizontal="right" vertical="center" wrapText="1" indent="1"/>
    </xf>
    <xf numFmtId="165" fontId="31" fillId="25" borderId="12" xfId="0" applyNumberFormat="1" applyFont="1" applyFill="1" applyBorder="1" applyAlignment="1">
      <alignment horizontal="center" vertical="center"/>
    </xf>
    <xf numFmtId="165" fontId="31" fillId="25" borderId="12" xfId="0" applyNumberFormat="1" applyFont="1" applyFill="1" applyBorder="1" applyAlignment="1">
      <alignment horizontal="center" vertical="center" wrapText="1"/>
    </xf>
    <xf numFmtId="165" fontId="29" fillId="25" borderId="12" xfId="0" applyNumberFormat="1" applyFont="1" applyFill="1" applyBorder="1" applyAlignment="1">
      <alignment horizontal="center" vertical="center"/>
    </xf>
    <xf numFmtId="0" fontId="29" fillId="27" borderId="12" xfId="0" applyFont="1" applyFill="1" applyBorder="1" applyAlignment="1">
      <alignment horizontal="center" vertical="center" wrapText="1"/>
    </xf>
    <xf numFmtId="164" fontId="32" fillId="0" borderId="12" xfId="0" applyNumberFormat="1" applyFont="1" applyBorder="1" applyAlignment="1">
      <alignment vertical="center" wrapText="1"/>
    </xf>
    <xf numFmtId="164" fontId="35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32" fillId="0" borderId="12" xfId="0" applyNumberFormat="1" applyFont="1" applyBorder="1" applyAlignment="1">
      <alignment horizontal="center" vertical="center"/>
    </xf>
    <xf numFmtId="165" fontId="29" fillId="25" borderId="25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1" fontId="32" fillId="0" borderId="12" xfId="0" applyNumberFormat="1" applyFont="1" applyBorder="1" applyAlignment="1" applyProtection="1">
      <alignment horizontal="center" vertical="center"/>
      <protection locked="0"/>
    </xf>
    <xf numFmtId="9" fontId="32" fillId="24" borderId="12" xfId="0" applyNumberFormat="1" applyFont="1" applyFill="1" applyBorder="1" applyAlignment="1">
      <alignment horizontal="center" vertical="center"/>
    </xf>
    <xf numFmtId="164" fontId="32" fillId="0" borderId="12" xfId="0" applyNumberFormat="1" applyFont="1" applyBorder="1" applyAlignment="1">
      <alignment horizontal="left" vertical="center" wrapText="1"/>
    </xf>
    <xf numFmtId="164" fontId="32" fillId="0" borderId="1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9" fillId="0" borderId="0" xfId="0" applyFont="1" applyAlignment="1">
      <alignment vertical="top" wrapText="1"/>
    </xf>
    <xf numFmtId="0" fontId="41" fillId="0" borderId="12" xfId="0" applyFont="1" applyBorder="1" applyAlignment="1">
      <alignment vertical="center"/>
    </xf>
    <xf numFmtId="164" fontId="41" fillId="24" borderId="12" xfId="0" applyNumberFormat="1" applyFont="1" applyFill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164" fontId="41" fillId="0" borderId="12" xfId="0" applyNumberFormat="1" applyFont="1" applyBorder="1" applyAlignment="1">
      <alignment vertical="center" wrapText="1"/>
    </xf>
    <xf numFmtId="165" fontId="41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left" vertical="center"/>
    </xf>
    <xf numFmtId="165" fontId="29" fillId="25" borderId="37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30" fillId="0" borderId="0" xfId="38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64" fontId="43" fillId="0" borderId="13" xfId="0" applyNumberFormat="1" applyFont="1" applyBorder="1" applyAlignment="1">
      <alignment horizontal="center" vertical="center" wrapText="1"/>
    </xf>
    <xf numFmtId="165" fontId="42" fillId="0" borderId="0" xfId="0" applyNumberFormat="1" applyFont="1"/>
    <xf numFmtId="1" fontId="44" fillId="0" borderId="13" xfId="0" applyNumberFormat="1" applyFont="1" applyBorder="1" applyAlignment="1">
      <alignment horizontal="center" vertical="center" wrapText="1"/>
    </xf>
    <xf numFmtId="1" fontId="27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25" xfId="0" applyNumberFormat="1" applyFont="1" applyBorder="1" applyAlignment="1" applyProtection="1">
      <alignment horizontal="center" vertical="center" wrapText="1"/>
      <protection locked="0"/>
    </xf>
    <xf numFmtId="1" fontId="32" fillId="0" borderId="13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29" fillId="0" borderId="0" xfId="0" applyFont="1" applyProtection="1">
      <protection locked="0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top" wrapText="1"/>
    </xf>
    <xf numFmtId="0" fontId="39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9" fillId="0" borderId="0" xfId="0" applyFont="1" applyAlignment="1" applyProtection="1">
      <alignment horizontal="center" vertical="top" wrapText="1"/>
      <protection locked="0"/>
    </xf>
    <xf numFmtId="164" fontId="35" fillId="0" borderId="0" xfId="0" applyNumberFormat="1" applyFont="1" applyAlignment="1">
      <alignment horizontal="center" vertical="center" wrapText="1"/>
    </xf>
    <xf numFmtId="164" fontId="29" fillId="0" borderId="12" xfId="0" applyNumberFormat="1" applyFont="1" applyBorder="1" applyAlignment="1">
      <alignment horizontal="center" vertical="center" wrapText="1"/>
    </xf>
    <xf numFmtId="164" fontId="2" fillId="25" borderId="12" xfId="0" applyNumberFormat="1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right" vertical="center" wrapText="1" indent="1"/>
    </xf>
    <xf numFmtId="164" fontId="3" fillId="0" borderId="1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center" vertical="top" wrapText="1"/>
    </xf>
    <xf numFmtId="164" fontId="36" fillId="0" borderId="19" xfId="0" applyNumberFormat="1" applyFont="1" applyBorder="1" applyAlignment="1">
      <alignment horizontal="center" vertical="center" wrapText="1"/>
    </xf>
    <xf numFmtId="164" fontId="36" fillId="0" borderId="16" xfId="0" applyNumberFormat="1" applyFont="1" applyBorder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 wrapText="1"/>
    </xf>
    <xf numFmtId="164" fontId="36" fillId="0" borderId="2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" fillId="0" borderId="0" xfId="38" applyFont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/>
    </xf>
    <xf numFmtId="164" fontId="2" fillId="25" borderId="17" xfId="0" applyNumberFormat="1" applyFont="1" applyFill="1" applyBorder="1" applyAlignment="1">
      <alignment horizontal="right" vertical="center" wrapText="1" indent="1"/>
    </xf>
    <xf numFmtId="164" fontId="2" fillId="25" borderId="35" xfId="0" applyNumberFormat="1" applyFont="1" applyFill="1" applyBorder="1" applyAlignment="1">
      <alignment horizontal="right" vertical="center" wrapText="1" indent="1"/>
    </xf>
    <xf numFmtId="164" fontId="2" fillId="25" borderId="24" xfId="0" applyNumberFormat="1" applyFont="1" applyFill="1" applyBorder="1" applyAlignment="1">
      <alignment horizontal="right" vertical="center" wrapText="1" indent="1"/>
    </xf>
    <xf numFmtId="164" fontId="2" fillId="25" borderId="36" xfId="0" applyNumberFormat="1" applyFont="1" applyFill="1" applyBorder="1" applyAlignment="1">
      <alignment horizontal="right" vertical="center" wrapText="1" indent="1"/>
    </xf>
    <xf numFmtId="165" fontId="22" fillId="25" borderId="18" xfId="0" applyNumberFormat="1" applyFont="1" applyFill="1" applyBorder="1" applyAlignment="1">
      <alignment horizontal="center" vertical="center"/>
    </xf>
    <xf numFmtId="165" fontId="22" fillId="25" borderId="35" xfId="0" applyNumberFormat="1" applyFont="1" applyFill="1" applyBorder="1" applyAlignment="1">
      <alignment horizontal="center" vertical="center"/>
    </xf>
    <xf numFmtId="165" fontId="22" fillId="25" borderId="23" xfId="0" applyNumberFormat="1" applyFont="1" applyFill="1" applyBorder="1" applyAlignment="1">
      <alignment horizontal="center" vertical="center"/>
    </xf>
    <xf numFmtId="165" fontId="22" fillId="25" borderId="36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9" fillId="24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" fillId="25" borderId="12" xfId="38" applyFont="1" applyFill="1" applyBorder="1" applyAlignment="1">
      <alignment horizontal="center" vertical="center"/>
    </xf>
    <xf numFmtId="0" fontId="2" fillId="28" borderId="27" xfId="0" applyFont="1" applyFill="1" applyBorder="1" applyAlignment="1">
      <alignment vertical="center" wrapText="1"/>
    </xf>
    <xf numFmtId="0" fontId="2" fillId="28" borderId="30" xfId="0" applyFont="1" applyFill="1" applyBorder="1" applyAlignment="1">
      <alignment vertical="center" wrapText="1"/>
    </xf>
    <xf numFmtId="0" fontId="2" fillId="28" borderId="28" xfId="0" applyFont="1" applyFill="1" applyBorder="1" applyAlignment="1">
      <alignment vertical="center" wrapText="1"/>
    </xf>
    <xf numFmtId="0" fontId="29" fillId="24" borderId="12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28" borderId="27" xfId="0" applyFont="1" applyFill="1" applyBorder="1" applyAlignment="1">
      <alignment horizontal="center" vertical="center" wrapText="1"/>
    </xf>
    <xf numFmtId="0" fontId="2" fillId="28" borderId="30" xfId="0" applyFont="1" applyFill="1" applyBorder="1" applyAlignment="1">
      <alignment horizontal="center" vertical="center" wrapText="1"/>
    </xf>
    <xf numFmtId="0" fontId="2" fillId="28" borderId="28" xfId="0" applyFont="1" applyFill="1" applyBorder="1" applyAlignment="1">
      <alignment horizontal="center" vertical="center" wrapText="1"/>
    </xf>
    <xf numFmtId="164" fontId="35" fillId="0" borderId="19" xfId="0" applyNumberFormat="1" applyFont="1" applyBorder="1" applyAlignment="1">
      <alignment horizontal="left" vertical="top" wrapText="1"/>
    </xf>
    <xf numFmtId="164" fontId="35" fillId="0" borderId="16" xfId="0" applyNumberFormat="1" applyFont="1" applyBorder="1" applyAlignment="1">
      <alignment horizontal="left" vertical="top" wrapText="1"/>
    </xf>
    <xf numFmtId="164" fontId="35" fillId="0" borderId="0" xfId="0" applyNumberFormat="1" applyFont="1" applyAlignment="1">
      <alignment horizontal="left" vertical="top" wrapText="1"/>
    </xf>
    <xf numFmtId="164" fontId="35" fillId="0" borderId="2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4" fontId="29" fillId="25" borderId="38" xfId="0" applyNumberFormat="1" applyFont="1" applyFill="1" applyBorder="1" applyAlignment="1">
      <alignment horizontal="right" vertical="center" wrapText="1" indent="1"/>
    </xf>
    <xf numFmtId="164" fontId="29" fillId="25" borderId="39" xfId="0" applyNumberFormat="1" applyFont="1" applyFill="1" applyBorder="1" applyAlignment="1">
      <alignment horizontal="right" vertical="center" wrapText="1" indent="1"/>
    </xf>
    <xf numFmtId="164" fontId="29" fillId="25" borderId="37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25" fillId="29" borderId="0" xfId="0" applyFont="1" applyFill="1" applyAlignment="1">
      <alignment horizontal="center" vertical="center" wrapText="1"/>
    </xf>
    <xf numFmtId="0" fontId="26" fillId="0" borderId="0" xfId="34" applyFont="1" applyAlignment="1" applyProtection="1">
      <alignment horizontal="center" vertical="top" wrapText="1"/>
    </xf>
    <xf numFmtId="0" fontId="3" fillId="0" borderId="1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29" fillId="0" borderId="20" xfId="0" applyNumberFormat="1" applyFont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right" vertical="center" wrapText="1" indent="1"/>
    </xf>
    <xf numFmtId="164" fontId="2" fillId="0" borderId="12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11</xdr:row>
      <xdr:rowOff>200379</xdr:rowOff>
    </xdr:from>
    <xdr:to>
      <xdr:col>10</xdr:col>
      <xdr:colOff>803910</xdr:colOff>
      <xdr:row>15</xdr:row>
      <xdr:rowOff>75006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19850" y="3057879"/>
          <a:ext cx="3537585" cy="71282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123825</xdr:colOff>
      <xdr:row>7</xdr:row>
      <xdr:rowOff>17639</xdr:rowOff>
    </xdr:from>
    <xdr:to>
      <xdr:col>10</xdr:col>
      <xdr:colOff>803910</xdr:colOff>
      <xdr:row>11</xdr:row>
      <xdr:rowOff>161711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29375" y="2065514"/>
          <a:ext cx="3528060" cy="9536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266700</xdr:colOff>
      <xdr:row>65</xdr:row>
      <xdr:rowOff>0</xdr:rowOff>
    </xdr:from>
    <xdr:to>
      <xdr:col>10</xdr:col>
      <xdr:colOff>803909</xdr:colOff>
      <xdr:row>69</xdr:row>
      <xdr:rowOff>139129</xdr:rowOff>
    </xdr:to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81750" y="14201775"/>
          <a:ext cx="3299459" cy="13678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285750</xdr:colOff>
      <xdr:row>70</xdr:row>
      <xdr:rowOff>180387</xdr:rowOff>
    </xdr:from>
    <xdr:to>
      <xdr:col>10</xdr:col>
      <xdr:colOff>803870</xdr:colOff>
      <xdr:row>74</xdr:row>
      <xdr:rowOff>172433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00800" y="15858537"/>
          <a:ext cx="3280370" cy="12017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>
            <a:lnSpc>
              <a:spcPts val="1100"/>
            </a:lnSpc>
          </a:pPr>
          <a:endParaRPr lang="bg-BG" sz="1100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266700</xdr:colOff>
      <xdr:row>77</xdr:row>
      <xdr:rowOff>722</xdr:rowOff>
    </xdr:from>
    <xdr:to>
      <xdr:col>10</xdr:col>
      <xdr:colOff>803967</xdr:colOff>
      <xdr:row>84</xdr:row>
      <xdr:rowOff>130317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81750" y="17707697"/>
          <a:ext cx="3299517" cy="21298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„Чуден свят“, получава: 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276225</xdr:colOff>
      <xdr:row>88</xdr:row>
      <xdr:rowOff>2997</xdr:rowOff>
    </xdr:from>
    <xdr:to>
      <xdr:col>10</xdr:col>
      <xdr:colOff>784890</xdr:colOff>
      <xdr:row>93</xdr:row>
      <xdr:rowOff>149831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391275" y="27444522"/>
          <a:ext cx="3270915" cy="15565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276225</xdr:colOff>
      <xdr:row>94</xdr:row>
      <xdr:rowOff>10864</xdr:rowOff>
    </xdr:from>
    <xdr:to>
      <xdr:col>10</xdr:col>
      <xdr:colOff>784878</xdr:colOff>
      <xdr:row>98</xdr:row>
      <xdr:rowOff>62317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391275" y="29109739"/>
          <a:ext cx="3270903" cy="173737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 sz="1100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276225</xdr:colOff>
      <xdr:row>98</xdr:row>
      <xdr:rowOff>160535</xdr:rowOff>
    </xdr:from>
    <xdr:to>
      <xdr:col>10</xdr:col>
      <xdr:colOff>790575</xdr:colOff>
      <xdr:row>106</xdr:row>
      <xdr:rowOff>38101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391275" y="30288110"/>
          <a:ext cx="3276600" cy="20302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работипрез учебната 2025/2026 година с книжките от поредицата „Ръка за ръка“,  получава: </a:t>
          </a:r>
        </a:p>
        <a:p>
          <a:pPr algn="l">
            <a:lnSpc>
              <a:spcPts val="12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 (електронен вариант);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 spc="4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10702</xdr:colOff>
      <xdr:row>108</xdr:row>
      <xdr:rowOff>71915</xdr:rowOff>
    </xdr:from>
    <xdr:to>
      <xdr:col>10</xdr:col>
      <xdr:colOff>219074</xdr:colOff>
      <xdr:row>108</xdr:row>
      <xdr:rowOff>941796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2627" y="34019015"/>
          <a:ext cx="9533347" cy="8698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r>
            <a:rPr lang="bg-BG" sz="12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104775</xdr:colOff>
      <xdr:row>15</xdr:row>
      <xdr:rowOff>171451</xdr:rowOff>
    </xdr:from>
    <xdr:to>
      <xdr:col>10</xdr:col>
      <xdr:colOff>809625</xdr:colOff>
      <xdr:row>28</xdr:row>
      <xdr:rowOff>209552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72275" y="3952876"/>
          <a:ext cx="3467100" cy="2886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2952749</xdr:colOff>
      <xdr:row>30</xdr:row>
      <xdr:rowOff>133350</xdr:rowOff>
    </xdr:from>
    <xdr:to>
      <xdr:col>8</xdr:col>
      <xdr:colOff>581024</xdr:colOff>
      <xdr:row>31</xdr:row>
      <xdr:rowOff>209549</xdr:rowOff>
    </xdr:to>
    <xdr:sp macro="" textlink="">
      <xdr:nvSpPr>
        <xdr:cNvPr id="21" name="TextBox 7">
          <a:extLst>
            <a:ext uri="{FF2B5EF4-FFF2-40B4-BE49-F238E27FC236}">
              <a16:creationId xmlns:a16="http://schemas.microsoft.com/office/drawing/2014/main" id="{BE5882D7-98CF-4D53-9735-4A09BC35D958}"/>
            </a:ext>
          </a:extLst>
        </xdr:cNvPr>
        <xdr:cNvSpPr txBox="1"/>
      </xdr:nvSpPr>
      <xdr:spPr>
        <a:xfrm>
          <a:off x="3362324" y="7143750"/>
          <a:ext cx="5248275" cy="371474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28574</xdr:colOff>
      <xdr:row>35</xdr:row>
      <xdr:rowOff>190500</xdr:rowOff>
    </xdr:from>
    <xdr:to>
      <xdr:col>10</xdr:col>
      <xdr:colOff>533398</xdr:colOff>
      <xdr:row>40</xdr:row>
      <xdr:rowOff>28575</xdr:rowOff>
    </xdr:to>
    <xdr:sp macro="" textlink="">
      <xdr:nvSpPr>
        <xdr:cNvPr id="22" name="TextBox 7">
          <a:extLst>
            <a:ext uri="{FF2B5EF4-FFF2-40B4-BE49-F238E27FC236}">
              <a16:creationId xmlns:a16="http://schemas.microsoft.com/office/drawing/2014/main" id="{9CD1D111-9186-44BB-A16D-97EA0370F4C4}"/>
            </a:ext>
          </a:extLst>
        </xdr:cNvPr>
        <xdr:cNvSpPr txBox="1"/>
      </xdr:nvSpPr>
      <xdr:spPr>
        <a:xfrm>
          <a:off x="438149" y="8467725"/>
          <a:ext cx="9524999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1</xdr:col>
      <xdr:colOff>209549</xdr:colOff>
      <xdr:row>52</xdr:row>
      <xdr:rowOff>142875</xdr:rowOff>
    </xdr:from>
    <xdr:to>
      <xdr:col>10</xdr:col>
      <xdr:colOff>457199</xdr:colOff>
      <xdr:row>56</xdr:row>
      <xdr:rowOff>123825</xdr:rowOff>
    </xdr:to>
    <xdr:sp macro="" textlink="">
      <xdr:nvSpPr>
        <xdr:cNvPr id="26" name="TextBox 7">
          <a:extLst>
            <a:ext uri="{FF2B5EF4-FFF2-40B4-BE49-F238E27FC236}">
              <a16:creationId xmlns:a16="http://schemas.microsoft.com/office/drawing/2014/main" id="{187324D5-7214-4915-BE7F-8F46A542E0CB}"/>
            </a:ext>
          </a:extLst>
        </xdr:cNvPr>
        <xdr:cNvSpPr txBox="1"/>
      </xdr:nvSpPr>
      <xdr:spPr>
        <a:xfrm>
          <a:off x="371474" y="11839575"/>
          <a:ext cx="9515475" cy="74295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5"/>
  <sheetViews>
    <sheetView showGridLines="0" showRowColHeaders="0" showZeros="0" tabSelected="1" showRuler="0" zoomScaleNormal="100" zoomScaleSheetLayoutView="100" zoomScalePageLayoutView="89" workbookViewId="0">
      <selection activeCell="B11" sqref="B11:F11"/>
    </sheetView>
  </sheetViews>
  <sheetFormatPr defaultColWidth="0" defaultRowHeight="15" zeroHeight="1" x14ac:dyDescent="0.25"/>
  <cols>
    <col min="1" max="1" width="2.42578125" style="3" customWidth="1"/>
    <col min="2" max="2" width="3.7109375" style="3" customWidth="1"/>
    <col min="3" max="3" width="47.5703125" style="3" customWidth="1"/>
    <col min="4" max="4" width="21.42578125" style="3" customWidth="1"/>
    <col min="5" max="5" width="12.85546875" style="3" customWidth="1"/>
    <col min="6" max="6" width="12.85546875" style="7" customWidth="1"/>
    <col min="7" max="7" width="12.42578125" style="4" customWidth="1"/>
    <col min="8" max="8" width="8" style="3" customWidth="1"/>
    <col min="9" max="9" width="11.85546875" style="3" customWidth="1"/>
    <col min="10" max="10" width="9.140625" style="3" customWidth="1"/>
    <col min="11" max="11" width="13.42578125" style="3" customWidth="1"/>
    <col min="12" max="12" width="9.85546875" style="3" hidden="1" customWidth="1"/>
    <col min="13" max="13" width="14" style="3" hidden="1" customWidth="1"/>
    <col min="14" max="14" width="9.5703125" style="3" hidden="1"/>
    <col min="15" max="16382" width="9.140625" style="3" hidden="1"/>
    <col min="16383" max="16383" width="0.7109375" style="3" hidden="1"/>
    <col min="16384" max="16384" width="0.5703125" style="3" hidden="1"/>
  </cols>
  <sheetData>
    <row r="1" spans="2:12" s="1" customFormat="1" ht="22.5" customHeight="1" x14ac:dyDescent="0.25">
      <c r="B1" s="164" t="s">
        <v>13</v>
      </c>
      <c r="C1" s="164"/>
      <c r="D1" s="164"/>
      <c r="E1" s="164"/>
      <c r="F1" s="164"/>
      <c r="G1" s="164"/>
      <c r="H1" s="164"/>
      <c r="I1" s="164"/>
      <c r="J1" s="164"/>
      <c r="K1" s="164"/>
      <c r="L1" s="159"/>
    </row>
    <row r="2" spans="2:12" s="72" customFormat="1" ht="21.75" customHeight="1" x14ac:dyDescent="0.2">
      <c r="B2" s="165" t="s">
        <v>14</v>
      </c>
      <c r="C2" s="165"/>
      <c r="D2" s="165"/>
      <c r="E2" s="165"/>
      <c r="F2" s="165"/>
      <c r="G2" s="165"/>
      <c r="H2" s="165"/>
      <c r="I2" s="165"/>
      <c r="J2" s="165"/>
      <c r="K2" s="165"/>
      <c r="L2" s="159"/>
    </row>
    <row r="3" spans="2:12" s="8" customFormat="1" ht="21.75" customHeight="1" x14ac:dyDescent="0.25">
      <c r="B3" s="159" t="s">
        <v>66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2:12" s="8" customFormat="1" ht="15" customHeight="1" x14ac:dyDescent="0.25">
      <c r="B4" s="87" t="s">
        <v>114</v>
      </c>
      <c r="C4" s="87"/>
      <c r="D4" s="87"/>
      <c r="E4" s="87"/>
      <c r="F4" s="87"/>
      <c r="G4" s="87"/>
      <c r="H4" s="87"/>
      <c r="I4" s="87"/>
      <c r="J4" s="87"/>
      <c r="K4" s="87"/>
      <c r="L4" s="159"/>
    </row>
    <row r="5" spans="2:12" s="8" customFormat="1" ht="15" customHeight="1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  <c r="L5" s="159"/>
    </row>
    <row r="6" spans="2:12" s="8" customFormat="1" ht="50.25" customHeigh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159"/>
    </row>
    <row r="7" spans="2:12" s="8" customFormat="1" ht="15" customHeight="1" x14ac:dyDescent="0.25">
      <c r="B7" s="90"/>
      <c r="C7" s="90"/>
      <c r="D7" s="90"/>
      <c r="E7" s="90"/>
      <c r="F7" s="90"/>
      <c r="G7" s="90"/>
      <c r="H7" s="90"/>
      <c r="I7" s="90"/>
      <c r="J7" s="90"/>
      <c r="K7" s="90"/>
      <c r="L7" s="159"/>
    </row>
    <row r="8" spans="2:12" s="8" customFormat="1" ht="15" customHeight="1" x14ac:dyDescent="0.25">
      <c r="B8" s="90"/>
      <c r="C8" s="90"/>
      <c r="D8" s="90"/>
      <c r="E8" s="90"/>
      <c r="F8" s="90"/>
      <c r="G8" s="90"/>
      <c r="H8" s="90"/>
      <c r="I8" s="90"/>
      <c r="J8" s="90"/>
      <c r="K8" s="90"/>
      <c r="L8" s="159"/>
    </row>
    <row r="9" spans="2:12" s="8" customFormat="1" ht="22.5" customHeight="1" x14ac:dyDescent="0.25">
      <c r="B9" s="90"/>
      <c r="C9" s="90"/>
      <c r="D9" s="90"/>
      <c r="E9" s="90"/>
      <c r="F9" s="90"/>
      <c r="G9" s="90"/>
      <c r="H9" s="90"/>
      <c r="I9" s="90"/>
      <c r="J9" s="90"/>
      <c r="K9" s="90"/>
      <c r="L9" s="159"/>
    </row>
    <row r="10" spans="2:12" s="1" customFormat="1" ht="17.100000000000001" customHeight="1" x14ac:dyDescent="0.2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159"/>
    </row>
    <row r="11" spans="2:12" s="1" customFormat="1" ht="17.100000000000001" customHeight="1" x14ac:dyDescent="0.25">
      <c r="B11" s="88" t="s">
        <v>81</v>
      </c>
      <c r="C11" s="88"/>
      <c r="D11" s="88"/>
      <c r="E11" s="88"/>
      <c r="F11" s="88"/>
      <c r="G11" s="89"/>
      <c r="H11" s="89"/>
      <c r="I11" s="89"/>
      <c r="J11" s="89"/>
      <c r="K11" s="89"/>
      <c r="L11" s="159"/>
    </row>
    <row r="12" spans="2:12" s="1" customFormat="1" ht="17.100000000000001" customHeight="1" x14ac:dyDescent="0.25">
      <c r="B12" s="91" t="s">
        <v>70</v>
      </c>
      <c r="C12" s="91"/>
      <c r="D12" s="91"/>
      <c r="E12" s="91"/>
      <c r="F12" s="91"/>
      <c r="G12" s="89"/>
      <c r="H12" s="89"/>
      <c r="I12" s="89"/>
      <c r="J12" s="89"/>
      <c r="K12" s="89"/>
      <c r="L12" s="159"/>
    </row>
    <row r="13" spans="2:12" s="1" customFormat="1" ht="17.100000000000001" customHeight="1" x14ac:dyDescent="0.25">
      <c r="B13" s="88" t="s">
        <v>82</v>
      </c>
      <c r="C13" s="88"/>
      <c r="D13" s="88"/>
      <c r="E13" s="88"/>
      <c r="F13" s="88"/>
      <c r="G13" s="89"/>
      <c r="H13" s="89"/>
      <c r="I13" s="89"/>
      <c r="J13" s="89"/>
      <c r="K13" s="89"/>
      <c r="L13" s="159"/>
    </row>
    <row r="14" spans="2:12" s="1" customFormat="1" ht="17.100000000000001" customHeight="1" x14ac:dyDescent="0.25">
      <c r="B14" s="88" t="s">
        <v>83</v>
      </c>
      <c r="C14" s="88"/>
      <c r="D14" s="88"/>
      <c r="E14" s="88"/>
      <c r="F14" s="88"/>
      <c r="G14" s="89"/>
      <c r="H14" s="89"/>
      <c r="I14" s="89"/>
      <c r="J14" s="89"/>
      <c r="K14" s="89"/>
      <c r="L14" s="159"/>
    </row>
    <row r="15" spans="2:12" s="1" customFormat="1" ht="17.100000000000001" customHeight="1" x14ac:dyDescent="0.25">
      <c r="B15" s="88" t="s">
        <v>71</v>
      </c>
      <c r="C15" s="88"/>
      <c r="D15" s="88"/>
      <c r="E15" s="88"/>
      <c r="F15" s="88"/>
      <c r="G15" s="89"/>
      <c r="H15" s="89"/>
      <c r="I15" s="89"/>
      <c r="J15" s="89"/>
      <c r="K15" s="89"/>
      <c r="L15" s="159"/>
    </row>
    <row r="16" spans="2:12" s="1" customFormat="1" ht="17.100000000000001" customHeight="1" x14ac:dyDescent="0.25">
      <c r="B16" s="88" t="s">
        <v>72</v>
      </c>
      <c r="C16" s="88"/>
      <c r="D16" s="88"/>
      <c r="E16" s="88"/>
      <c r="F16" s="88"/>
      <c r="G16" s="89"/>
      <c r="H16" s="89"/>
      <c r="I16" s="89"/>
      <c r="J16" s="89"/>
      <c r="K16" s="89"/>
      <c r="L16" s="159"/>
    </row>
    <row r="17" spans="1:12" s="1" customFormat="1" ht="17.100000000000001" customHeight="1" x14ac:dyDescent="0.25">
      <c r="B17" s="88" t="s">
        <v>73</v>
      </c>
      <c r="C17" s="88"/>
      <c r="D17" s="88"/>
      <c r="E17" s="88"/>
      <c r="F17" s="88"/>
      <c r="G17" s="89"/>
      <c r="H17" s="89"/>
      <c r="I17" s="89"/>
      <c r="J17" s="89"/>
      <c r="K17" s="89"/>
      <c r="L17" s="159"/>
    </row>
    <row r="18" spans="1:12" s="1" customFormat="1" ht="17.100000000000001" customHeight="1" x14ac:dyDescent="0.25">
      <c r="B18" s="88" t="s">
        <v>74</v>
      </c>
      <c r="C18" s="88"/>
      <c r="D18" s="88"/>
      <c r="E18" s="88"/>
      <c r="F18" s="88"/>
      <c r="G18" s="89"/>
      <c r="H18" s="89"/>
      <c r="I18" s="89"/>
      <c r="J18" s="89"/>
      <c r="K18" s="89"/>
      <c r="L18" s="159"/>
    </row>
    <row r="19" spans="1:12" s="1" customFormat="1" ht="17.100000000000001" customHeight="1" x14ac:dyDescent="0.25">
      <c r="B19" s="88" t="s">
        <v>75</v>
      </c>
      <c r="C19" s="88"/>
      <c r="D19" s="88"/>
      <c r="E19" s="88"/>
      <c r="F19" s="88"/>
      <c r="G19" s="89"/>
      <c r="H19" s="89"/>
      <c r="I19" s="89"/>
      <c r="J19" s="89"/>
      <c r="K19" s="89"/>
      <c r="L19" s="159"/>
    </row>
    <row r="20" spans="1:12" s="1" customFormat="1" ht="17.100000000000001" customHeight="1" x14ac:dyDescent="0.25">
      <c r="B20" s="88" t="s">
        <v>94</v>
      </c>
      <c r="C20" s="88"/>
      <c r="D20" s="88"/>
      <c r="E20" s="88"/>
      <c r="F20" s="88"/>
      <c r="G20" s="89"/>
      <c r="H20" s="89"/>
      <c r="I20" s="89"/>
      <c r="J20" s="89"/>
      <c r="K20" s="89"/>
      <c r="L20" s="159"/>
    </row>
    <row r="21" spans="1:12" s="1" customFormat="1" ht="17.100000000000001" customHeight="1" x14ac:dyDescent="0.25">
      <c r="B21" s="88" t="s">
        <v>65</v>
      </c>
      <c r="C21" s="88"/>
      <c r="D21" s="88"/>
      <c r="E21" s="88"/>
      <c r="F21" s="88"/>
      <c r="G21" s="89"/>
      <c r="H21" s="89"/>
      <c r="I21" s="89"/>
      <c r="J21" s="89"/>
      <c r="K21" s="89"/>
      <c r="L21" s="159"/>
    </row>
    <row r="22" spans="1:12" s="1" customFormat="1" ht="15.75" x14ac:dyDescent="0.25">
      <c r="B22" s="88" t="s">
        <v>93</v>
      </c>
      <c r="C22" s="88"/>
      <c r="D22" s="88"/>
      <c r="E22" s="88"/>
      <c r="F22" s="88"/>
      <c r="G22" s="89"/>
      <c r="H22" s="89"/>
      <c r="I22" s="89"/>
      <c r="J22" s="89"/>
      <c r="K22" s="89"/>
      <c r="L22" s="159"/>
    </row>
    <row r="23" spans="1:12" s="1" customFormat="1" ht="15.75" x14ac:dyDescent="0.2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159"/>
    </row>
    <row r="24" spans="1:12" s="1" customFormat="1" ht="12" customHeight="1" x14ac:dyDescent="0.2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159"/>
    </row>
    <row r="25" spans="1:12" s="1" customFormat="1" ht="26.25" customHeight="1" x14ac:dyDescent="0.25">
      <c r="B25" s="2"/>
      <c r="C25" s="10" t="s">
        <v>52</v>
      </c>
      <c r="D25" s="11"/>
      <c r="E25" s="101"/>
      <c r="F25" s="89"/>
      <c r="G25" s="89"/>
      <c r="H25" s="89"/>
      <c r="I25" s="89"/>
      <c r="J25" s="89"/>
      <c r="K25" s="89"/>
      <c r="L25" s="159"/>
    </row>
    <row r="26" spans="1:12" s="1" customFormat="1" ht="24" customHeight="1" x14ac:dyDescent="0.25">
      <c r="B26" s="2"/>
      <c r="C26" s="10" t="s">
        <v>53</v>
      </c>
      <c r="D26" s="12"/>
      <c r="E26" s="101"/>
      <c r="F26" s="89"/>
      <c r="G26" s="89"/>
      <c r="H26" s="89"/>
      <c r="I26" s="89"/>
      <c r="J26" s="89"/>
      <c r="K26" s="89"/>
      <c r="L26" s="159"/>
    </row>
    <row r="27" spans="1:12" s="1" customFormat="1" ht="15.75" x14ac:dyDescent="0.25">
      <c r="B27" s="102"/>
      <c r="C27" s="102"/>
      <c r="D27" s="102"/>
      <c r="E27" s="102"/>
      <c r="F27" s="102"/>
      <c r="G27" s="89"/>
      <c r="H27" s="89"/>
      <c r="I27" s="89"/>
      <c r="J27" s="89"/>
      <c r="K27" s="89"/>
      <c r="L27" s="159"/>
    </row>
    <row r="28" spans="1:12" s="1" customFormat="1" ht="15.75" x14ac:dyDescent="0.25">
      <c r="B28" s="102"/>
      <c r="C28" s="102"/>
      <c r="D28" s="102"/>
      <c r="E28" s="102"/>
      <c r="F28" s="102"/>
      <c r="G28" s="89"/>
      <c r="H28" s="89"/>
      <c r="I28" s="89"/>
      <c r="J28" s="89"/>
      <c r="K28" s="89"/>
      <c r="L28" s="159"/>
    </row>
    <row r="29" spans="1:12" ht="19.5" customHeight="1" x14ac:dyDescent="0.25">
      <c r="B29" s="102"/>
      <c r="C29" s="102"/>
      <c r="D29" s="102"/>
      <c r="E29" s="102"/>
      <c r="F29" s="102"/>
      <c r="G29" s="89"/>
      <c r="H29" s="89"/>
      <c r="I29" s="89"/>
      <c r="J29" s="89"/>
      <c r="K29" s="89"/>
      <c r="L29" s="159"/>
    </row>
    <row r="30" spans="1:12" s="56" customFormat="1" ht="10.5" customHeight="1" x14ac:dyDescent="0.25">
      <c r="A30" s="3"/>
      <c r="B30" s="60"/>
      <c r="C30" s="60"/>
      <c r="D30" s="60"/>
      <c r="E30" s="60"/>
      <c r="F30" s="59"/>
      <c r="G30" s="55"/>
      <c r="H30" s="55"/>
      <c r="I30" s="55"/>
      <c r="J30" s="55"/>
      <c r="L30" s="159"/>
    </row>
    <row r="31" spans="1:12" s="56" customFormat="1" ht="23.25" customHeight="1" x14ac:dyDescent="0.25">
      <c r="A31" s="3"/>
      <c r="B31" s="60"/>
      <c r="C31" s="60"/>
      <c r="D31" s="60"/>
      <c r="E31" s="60"/>
      <c r="F31" s="59"/>
      <c r="G31" s="55"/>
      <c r="H31" s="55"/>
      <c r="I31" s="55"/>
      <c r="J31" s="55"/>
      <c r="L31" s="159"/>
    </row>
    <row r="32" spans="1:12" s="56" customFormat="1" ht="23.25" customHeight="1" x14ac:dyDescent="0.25">
      <c r="A32" s="3"/>
      <c r="B32" s="57"/>
      <c r="C32" s="57"/>
      <c r="D32" s="57"/>
      <c r="E32" s="57"/>
      <c r="F32" s="59"/>
      <c r="G32" s="55"/>
      <c r="H32" s="55"/>
      <c r="I32" s="55"/>
      <c r="J32" s="55"/>
      <c r="L32" s="159"/>
    </row>
    <row r="33" spans="1:14" customFormat="1" ht="15.75" x14ac:dyDescent="0.25">
      <c r="A33" s="3"/>
      <c r="J33" s="55"/>
      <c r="L33" s="159"/>
    </row>
    <row r="34" spans="1:14" customFormat="1" ht="21.75" customHeight="1" x14ac:dyDescent="0.25">
      <c r="A34" s="3"/>
      <c r="C34" s="92" t="s">
        <v>84</v>
      </c>
      <c r="D34" s="92"/>
      <c r="E34" s="92"/>
      <c r="F34" s="92"/>
      <c r="G34" s="93" t="s">
        <v>85</v>
      </c>
      <c r="H34" s="93"/>
      <c r="I34" s="93"/>
      <c r="J34" s="55"/>
      <c r="L34" s="159"/>
    </row>
    <row r="35" spans="1:14" customFormat="1" ht="15.75" customHeight="1" x14ac:dyDescent="0.25">
      <c r="A35" s="3"/>
      <c r="B35" s="57"/>
      <c r="C35" s="94" t="s">
        <v>86</v>
      </c>
      <c r="D35" s="95"/>
      <c r="E35" s="95"/>
      <c r="F35" s="95"/>
      <c r="G35" s="58"/>
      <c r="H35" s="58"/>
      <c r="I35" s="61"/>
      <c r="J35" s="55"/>
      <c r="L35" s="159"/>
    </row>
    <row r="36" spans="1:14" customFormat="1" ht="15.75" x14ac:dyDescent="0.25">
      <c r="A36" s="3"/>
      <c r="B36" s="57"/>
      <c r="C36" s="57"/>
      <c r="D36" s="57"/>
      <c r="E36" s="57"/>
      <c r="F36" s="58"/>
      <c r="G36" s="58"/>
      <c r="H36" s="58"/>
      <c r="I36" s="58"/>
      <c r="J36" s="55"/>
      <c r="K36" s="56"/>
      <c r="L36" s="159"/>
      <c r="M36" s="56"/>
      <c r="N36" s="56"/>
    </row>
    <row r="37" spans="1:14" customFormat="1" ht="15.75" x14ac:dyDescent="0.25">
      <c r="A37" s="3"/>
      <c r="B37" s="57"/>
      <c r="C37" s="57"/>
      <c r="D37" s="57"/>
      <c r="E37" s="57"/>
      <c r="F37" s="58"/>
      <c r="G37" s="58"/>
      <c r="H37" s="58"/>
      <c r="I37" s="58"/>
      <c r="J37" s="55"/>
      <c r="K37" s="56"/>
      <c r="L37" s="159"/>
      <c r="M37" s="56"/>
      <c r="N37" s="56"/>
    </row>
    <row r="38" spans="1:14" customFormat="1" ht="15.75" x14ac:dyDescent="0.25">
      <c r="A38" s="3"/>
      <c r="B38" s="61"/>
      <c r="C38" s="61"/>
      <c r="D38" s="61"/>
      <c r="E38" s="61"/>
      <c r="F38" s="61"/>
      <c r="G38" s="61"/>
      <c r="H38" s="61"/>
      <c r="I38" s="61"/>
      <c r="J38" s="55"/>
      <c r="L38" s="159"/>
    </row>
    <row r="39" spans="1:14" customFormat="1" ht="15.75" x14ac:dyDescent="0.25">
      <c r="A39" s="3"/>
      <c r="B39" s="61"/>
      <c r="C39" s="61"/>
      <c r="D39" s="61"/>
      <c r="E39" s="61"/>
      <c r="J39" s="55"/>
      <c r="L39" s="159"/>
    </row>
    <row r="40" spans="1:14" customFormat="1" ht="15.75" x14ac:dyDescent="0.25">
      <c r="A40" s="3"/>
      <c r="J40" s="55"/>
      <c r="L40" s="159"/>
    </row>
    <row r="41" spans="1:14" customFormat="1" ht="15.75" x14ac:dyDescent="0.25">
      <c r="A41" s="3"/>
      <c r="J41" s="55"/>
      <c r="L41" s="159"/>
    </row>
    <row r="42" spans="1:14" customFormat="1" ht="21" customHeight="1" x14ac:dyDescent="0.25">
      <c r="A42" s="3"/>
      <c r="B42" s="92" t="s">
        <v>87</v>
      </c>
      <c r="C42" s="92"/>
      <c r="D42" s="92"/>
      <c r="E42" s="92"/>
      <c r="F42" s="92"/>
      <c r="G42" s="92"/>
      <c r="H42" s="92"/>
      <c r="I42" s="92"/>
      <c r="J42" s="55"/>
      <c r="L42" s="159"/>
    </row>
    <row r="43" spans="1:14" customFormat="1" ht="15" customHeight="1" x14ac:dyDescent="0.25">
      <c r="A43" s="3"/>
      <c r="B43" s="3"/>
      <c r="C43" s="3"/>
      <c r="D43" s="3"/>
      <c r="E43" s="62"/>
      <c r="F43" s="62"/>
      <c r="G43" s="4"/>
      <c r="H43" s="3"/>
      <c r="I43" s="96" t="s">
        <v>99</v>
      </c>
      <c r="J43" s="96"/>
      <c r="K43" s="56"/>
      <c r="L43" s="159"/>
      <c r="M43" s="56"/>
      <c r="N43" s="56"/>
    </row>
    <row r="44" spans="1:14" customFormat="1" x14ac:dyDescent="0.25">
      <c r="A44" s="3"/>
      <c r="B44" s="73"/>
      <c r="C44" s="3"/>
      <c r="D44" s="3"/>
      <c r="E44" s="57"/>
      <c r="F44" s="58"/>
      <c r="G44" s="4"/>
      <c r="H44" s="3"/>
      <c r="I44" s="85" t="s">
        <v>88</v>
      </c>
      <c r="J44" s="85"/>
      <c r="K44" s="56"/>
      <c r="L44" s="159"/>
      <c r="M44" s="56"/>
      <c r="N44" s="56"/>
    </row>
    <row r="45" spans="1:14" customFormat="1" ht="15.75" x14ac:dyDescent="0.25">
      <c r="A45" s="3"/>
      <c r="J45" s="55"/>
      <c r="L45" s="159"/>
    </row>
    <row r="46" spans="1:14" customFormat="1" ht="15" customHeight="1" x14ac:dyDescent="0.25">
      <c r="A46" s="3"/>
      <c r="B46" s="92" t="s">
        <v>89</v>
      </c>
      <c r="C46" s="92"/>
      <c r="D46" s="92"/>
      <c r="E46" s="92"/>
      <c r="F46" s="92"/>
      <c r="G46" s="92"/>
      <c r="H46" s="92"/>
      <c r="I46" s="92"/>
      <c r="J46" s="55"/>
      <c r="K46" s="56"/>
      <c r="L46" s="159"/>
      <c r="M46" s="56"/>
      <c r="N46" s="56"/>
    </row>
    <row r="47" spans="1:14" customFormat="1" ht="15.75" x14ac:dyDescent="0.25">
      <c r="A47" s="3"/>
      <c r="J47" s="55"/>
      <c r="L47" s="159"/>
    </row>
    <row r="48" spans="1:14" customFormat="1" ht="15" customHeight="1" x14ac:dyDescent="0.25">
      <c r="A48" s="3"/>
      <c r="B48" s="73"/>
      <c r="C48" s="74" t="s">
        <v>100</v>
      </c>
      <c r="D48" s="84" t="s">
        <v>101</v>
      </c>
      <c r="E48" s="84"/>
      <c r="F48" s="84"/>
      <c r="G48" s="84"/>
      <c r="H48" s="84"/>
      <c r="I48" s="84"/>
      <c r="J48" s="55"/>
      <c r="L48" s="159"/>
    </row>
    <row r="49" spans="1:12" customFormat="1" ht="15" customHeight="1" x14ac:dyDescent="0.25">
      <c r="A49" s="3"/>
      <c r="B49" s="73"/>
      <c r="C49" s="75" t="s">
        <v>102</v>
      </c>
      <c r="D49" s="84" t="s">
        <v>101</v>
      </c>
      <c r="E49" s="84"/>
      <c r="F49" s="84"/>
      <c r="G49" s="84"/>
      <c r="H49" s="84"/>
      <c r="I49" s="84"/>
      <c r="J49" s="55"/>
      <c r="L49" s="159"/>
    </row>
    <row r="50" spans="1:12" customFormat="1" ht="15.75" x14ac:dyDescent="0.25">
      <c r="A50" s="3"/>
      <c r="B50" s="73"/>
      <c r="C50" s="74" t="s">
        <v>103</v>
      </c>
      <c r="D50" s="84" t="s">
        <v>101</v>
      </c>
      <c r="E50" s="84"/>
      <c r="F50" s="84"/>
      <c r="G50" s="84"/>
      <c r="H50" s="84"/>
      <c r="I50" s="84"/>
      <c r="J50" s="55"/>
      <c r="L50" s="159"/>
    </row>
    <row r="51" spans="1:12" customFormat="1" ht="15.75" x14ac:dyDescent="0.25">
      <c r="A51" s="3"/>
      <c r="B51" s="3"/>
      <c r="C51" s="86" t="s">
        <v>104</v>
      </c>
      <c r="D51" s="86"/>
      <c r="E51" s="86"/>
      <c r="F51" s="86"/>
      <c r="G51" s="86"/>
      <c r="H51" s="86"/>
      <c r="I51" s="86"/>
      <c r="J51" s="55"/>
      <c r="L51" s="159"/>
    </row>
    <row r="52" spans="1:12" customFormat="1" ht="15.75" x14ac:dyDescent="0.25">
      <c r="A52" s="3"/>
      <c r="B52" s="73"/>
      <c r="C52" s="76" t="s">
        <v>105</v>
      </c>
      <c r="D52" s="84" t="s">
        <v>101</v>
      </c>
      <c r="E52" s="84"/>
      <c r="F52" s="84"/>
      <c r="G52" s="84"/>
      <c r="H52" s="84"/>
      <c r="I52" s="84"/>
      <c r="J52" s="55"/>
      <c r="L52" s="159"/>
    </row>
    <row r="53" spans="1:12" customFormat="1" ht="12.75" customHeight="1" x14ac:dyDescent="0.25">
      <c r="A53" s="3"/>
      <c r="B53" s="60"/>
      <c r="C53" s="60"/>
      <c r="D53" s="60"/>
      <c r="E53" s="60"/>
      <c r="F53" s="60"/>
      <c r="J53" s="55"/>
      <c r="L53" s="159"/>
    </row>
    <row r="54" spans="1:12" customFormat="1" ht="15.75" x14ac:dyDescent="0.25">
      <c r="A54" s="3"/>
      <c r="B54" s="60"/>
      <c r="C54" s="60"/>
      <c r="D54" s="60"/>
      <c r="E54" s="60"/>
      <c r="F54" s="60"/>
      <c r="J54" s="55"/>
      <c r="L54" s="159"/>
    </row>
    <row r="55" spans="1:12" customFormat="1" ht="15.75" x14ac:dyDescent="0.25">
      <c r="A55" s="3"/>
      <c r="B55" s="60"/>
      <c r="C55" s="60"/>
      <c r="D55" s="60"/>
      <c r="E55" s="60"/>
      <c r="F55" s="60"/>
      <c r="J55" s="55"/>
      <c r="L55" s="159"/>
    </row>
    <row r="56" spans="1:12" customFormat="1" ht="15.75" x14ac:dyDescent="0.25">
      <c r="A56" s="3"/>
      <c r="B56" s="60"/>
      <c r="C56" s="60"/>
      <c r="D56" s="60"/>
      <c r="E56" s="60"/>
      <c r="F56" s="60"/>
      <c r="J56" s="55"/>
      <c r="L56" s="159"/>
    </row>
    <row r="57" spans="1:12" customFormat="1" ht="15.75" x14ac:dyDescent="0.25">
      <c r="A57" s="3"/>
      <c r="B57" s="60"/>
      <c r="C57" s="60"/>
      <c r="D57" s="60"/>
      <c r="E57" s="60"/>
      <c r="F57" s="60"/>
      <c r="J57" s="55"/>
      <c r="L57" s="159"/>
    </row>
    <row r="58" spans="1:12" customFormat="1" ht="14.25" customHeight="1" x14ac:dyDescent="0.25">
      <c r="A58" s="3"/>
      <c r="B58" s="60"/>
      <c r="C58" s="60"/>
      <c r="D58" s="60"/>
      <c r="E58" s="60"/>
      <c r="F58" s="60"/>
      <c r="J58" s="55"/>
      <c r="L58" s="159"/>
    </row>
    <row r="59" spans="1:12" customFormat="1" ht="15.75" x14ac:dyDescent="0.25">
      <c r="A59" s="3"/>
      <c r="B59" s="60"/>
      <c r="C59" s="77" t="s">
        <v>106</v>
      </c>
      <c r="D59" s="84" t="s">
        <v>107</v>
      </c>
      <c r="E59" s="84"/>
      <c r="F59" s="84"/>
      <c r="J59" s="55"/>
      <c r="L59" s="159"/>
    </row>
    <row r="60" spans="1:12" customFormat="1" ht="15.75" x14ac:dyDescent="0.25">
      <c r="A60" s="3"/>
      <c r="B60" s="60"/>
      <c r="C60" s="73"/>
      <c r="D60" s="85" t="s">
        <v>90</v>
      </c>
      <c r="E60" s="85"/>
      <c r="F60" s="85"/>
      <c r="J60" s="55"/>
      <c r="L60" s="159"/>
    </row>
    <row r="61" spans="1:12" customFormat="1" ht="12.75" customHeight="1" x14ac:dyDescent="0.25">
      <c r="A61" s="3"/>
      <c r="B61" s="60"/>
      <c r="C61" s="60"/>
      <c r="D61" s="60"/>
      <c r="E61" s="60"/>
      <c r="F61" s="60"/>
      <c r="J61" s="55"/>
      <c r="L61" s="159"/>
    </row>
    <row r="62" spans="1:12" customFormat="1" ht="15.75" x14ac:dyDescent="0.25">
      <c r="A62" s="3"/>
      <c r="B62" s="60"/>
      <c r="C62" s="77" t="s">
        <v>108</v>
      </c>
      <c r="D62" s="84" t="s">
        <v>109</v>
      </c>
      <c r="E62" s="84"/>
      <c r="F62" s="84"/>
      <c r="J62" s="55"/>
      <c r="L62" s="159"/>
    </row>
    <row r="63" spans="1:12" customFormat="1" ht="15.75" x14ac:dyDescent="0.25">
      <c r="A63" s="3"/>
      <c r="B63" s="60"/>
      <c r="C63" s="73"/>
      <c r="D63" s="85" t="s">
        <v>91</v>
      </c>
      <c r="E63" s="85"/>
      <c r="F63" s="85"/>
      <c r="J63" s="55"/>
      <c r="L63" s="159"/>
    </row>
    <row r="64" spans="1:12" customFormat="1" ht="15.75" x14ac:dyDescent="0.25">
      <c r="A64" s="3"/>
      <c r="J64" s="55"/>
      <c r="L64" s="159"/>
    </row>
    <row r="65" spans="2:17" ht="29.25" customHeight="1" x14ac:dyDescent="0.25">
      <c r="B65" s="87" t="s">
        <v>57</v>
      </c>
      <c r="C65" s="87"/>
      <c r="D65" s="87"/>
      <c r="E65" s="87"/>
      <c r="F65" s="87"/>
      <c r="G65" s="87"/>
      <c r="H65" s="87"/>
      <c r="I65" s="87"/>
      <c r="J65" s="87"/>
      <c r="K65" s="87"/>
      <c r="L65" s="159"/>
    </row>
    <row r="66" spans="2:17" ht="24" customHeight="1" x14ac:dyDescent="0.25">
      <c r="B66" s="100" t="s">
        <v>51</v>
      </c>
      <c r="C66" s="100"/>
      <c r="D66" s="100"/>
      <c r="E66" s="100"/>
      <c r="F66" s="100"/>
      <c r="G66" s="97"/>
      <c r="H66" s="97"/>
      <c r="I66" s="97"/>
      <c r="J66" s="97"/>
      <c r="K66" s="97"/>
      <c r="L66" s="159"/>
    </row>
    <row r="67" spans="2:17" ht="33.75" customHeight="1" x14ac:dyDescent="0.25">
      <c r="B67" s="18" t="s">
        <v>0</v>
      </c>
      <c r="C67" s="18" t="s">
        <v>28</v>
      </c>
      <c r="D67" s="104" t="s">
        <v>1</v>
      </c>
      <c r="E67" s="104"/>
      <c r="F67" s="104"/>
      <c r="G67" s="97"/>
      <c r="H67" s="97"/>
      <c r="I67" s="97"/>
      <c r="J67" s="97"/>
      <c r="K67" s="97"/>
      <c r="L67" s="159"/>
    </row>
    <row r="68" spans="2:17" ht="19.5" customHeight="1" x14ac:dyDescent="0.25">
      <c r="B68" s="19">
        <v>1</v>
      </c>
      <c r="C68" s="16" t="s">
        <v>15</v>
      </c>
      <c r="D68" s="103" t="s">
        <v>16</v>
      </c>
      <c r="E68" s="103"/>
      <c r="F68" s="103"/>
      <c r="G68" s="97"/>
      <c r="H68" s="97"/>
      <c r="I68" s="97"/>
      <c r="J68" s="97"/>
      <c r="K68" s="97"/>
      <c r="L68" s="159"/>
    </row>
    <row r="69" spans="2:17" ht="19.5" customHeight="1" x14ac:dyDescent="0.25">
      <c r="B69" s="19">
        <v>2</v>
      </c>
      <c r="C69" s="16" t="s">
        <v>17</v>
      </c>
      <c r="D69" s="103" t="s">
        <v>21</v>
      </c>
      <c r="E69" s="103"/>
      <c r="F69" s="103"/>
      <c r="G69" s="97"/>
      <c r="H69" s="97"/>
      <c r="I69" s="97"/>
      <c r="J69" s="97"/>
      <c r="K69" s="97"/>
      <c r="L69" s="159"/>
    </row>
    <row r="70" spans="2:17" ht="19.5" customHeight="1" x14ac:dyDescent="0.25">
      <c r="B70" s="19">
        <v>3</v>
      </c>
      <c r="C70" s="16" t="s">
        <v>18</v>
      </c>
      <c r="D70" s="166" t="s">
        <v>22</v>
      </c>
      <c r="E70" s="167"/>
      <c r="F70" s="168"/>
      <c r="G70" s="97"/>
      <c r="H70" s="97"/>
      <c r="I70" s="97"/>
      <c r="J70" s="97"/>
      <c r="K70" s="97"/>
      <c r="L70" s="159"/>
    </row>
    <row r="71" spans="2:17" ht="19.7" customHeight="1" x14ac:dyDescent="0.25">
      <c r="B71" s="19">
        <v>4</v>
      </c>
      <c r="C71" s="16" t="s">
        <v>19</v>
      </c>
      <c r="D71" s="103" t="s">
        <v>23</v>
      </c>
      <c r="E71" s="103"/>
      <c r="F71" s="103"/>
      <c r="G71" s="97"/>
      <c r="H71" s="97"/>
      <c r="I71" s="97"/>
      <c r="J71" s="97"/>
      <c r="K71" s="97"/>
      <c r="L71" s="159"/>
    </row>
    <row r="72" spans="2:17" ht="19.7" customHeight="1" x14ac:dyDescent="0.25">
      <c r="B72" s="19">
        <v>5</v>
      </c>
      <c r="C72" s="16" t="s">
        <v>26</v>
      </c>
      <c r="D72" s="103" t="s">
        <v>24</v>
      </c>
      <c r="E72" s="103"/>
      <c r="F72" s="103"/>
      <c r="G72" s="97"/>
      <c r="H72" s="97"/>
      <c r="I72" s="97"/>
      <c r="J72" s="97"/>
      <c r="K72" s="97"/>
      <c r="L72" s="159"/>
    </row>
    <row r="73" spans="2:17" ht="30" customHeight="1" x14ac:dyDescent="0.25">
      <c r="B73" s="19">
        <v>6</v>
      </c>
      <c r="C73" s="17" t="s">
        <v>27</v>
      </c>
      <c r="D73" s="103" t="s">
        <v>24</v>
      </c>
      <c r="E73" s="103"/>
      <c r="F73" s="103"/>
      <c r="G73" s="97"/>
      <c r="H73" s="97"/>
      <c r="I73" s="97"/>
      <c r="J73" s="97"/>
      <c r="K73" s="97"/>
      <c r="L73" s="159"/>
    </row>
    <row r="74" spans="2:17" ht="26.25" customHeight="1" x14ac:dyDescent="0.25">
      <c r="C74" s="98" t="s">
        <v>6</v>
      </c>
      <c r="D74" s="98"/>
      <c r="E74" s="20" t="s">
        <v>10</v>
      </c>
      <c r="F74" s="20" t="s">
        <v>50</v>
      </c>
      <c r="G74" s="97"/>
      <c r="H74" s="97"/>
      <c r="I74" s="97"/>
      <c r="J74" s="97"/>
      <c r="K74" s="97"/>
      <c r="L74" s="159"/>
    </row>
    <row r="75" spans="2:17" ht="24.75" customHeight="1" x14ac:dyDescent="0.25">
      <c r="B75" s="171"/>
      <c r="C75" s="171"/>
      <c r="D75" s="172"/>
      <c r="E75" s="81"/>
      <c r="F75" s="70">
        <v>45.57</v>
      </c>
      <c r="G75" s="97"/>
      <c r="H75" s="97"/>
      <c r="I75" s="97"/>
      <c r="J75" s="97"/>
      <c r="K75" s="97"/>
      <c r="L75" s="159"/>
    </row>
    <row r="76" spans="2:17" ht="32.25" customHeight="1" thickBot="1" x14ac:dyDescent="0.3">
      <c r="B76" s="171"/>
      <c r="C76" s="171"/>
      <c r="D76" s="172"/>
      <c r="E76" s="39" t="s">
        <v>96</v>
      </c>
      <c r="F76" s="40">
        <f>E75*F75</f>
        <v>0</v>
      </c>
      <c r="G76" s="97"/>
      <c r="H76" s="97"/>
      <c r="I76" s="97"/>
      <c r="J76" s="97"/>
      <c r="K76" s="97"/>
      <c r="L76" s="159"/>
    </row>
    <row r="77" spans="2:17" ht="7.5" customHeight="1" x14ac:dyDescent="0.25">
      <c r="B77" s="155"/>
      <c r="C77" s="155"/>
      <c r="D77" s="155"/>
      <c r="E77" s="155"/>
      <c r="F77" s="155"/>
      <c r="G77" s="97"/>
      <c r="H77" s="97"/>
      <c r="I77" s="97"/>
      <c r="J77" s="97"/>
      <c r="K77" s="97"/>
      <c r="L77" s="159"/>
      <c r="M77" s="14" t="s">
        <v>95</v>
      </c>
      <c r="N77" s="141" t="s">
        <v>79</v>
      </c>
      <c r="O77" s="142"/>
      <c r="P77" s="143"/>
      <c r="Q77" s="14" t="s">
        <v>80</v>
      </c>
    </row>
    <row r="78" spans="2:17" ht="19.7" customHeight="1" x14ac:dyDescent="0.25">
      <c r="B78" s="99" t="s">
        <v>36</v>
      </c>
      <c r="C78" s="99"/>
      <c r="D78" s="99"/>
      <c r="E78" s="99"/>
      <c r="F78" s="99"/>
      <c r="G78" s="97"/>
      <c r="H78" s="97"/>
      <c r="I78" s="97"/>
      <c r="J78" s="97"/>
      <c r="K78" s="97"/>
      <c r="L78" s="159"/>
    </row>
    <row r="79" spans="2:17" ht="30.75" customHeight="1" thickBot="1" x14ac:dyDescent="0.3">
      <c r="B79" s="156" t="s">
        <v>20</v>
      </c>
      <c r="C79" s="156"/>
      <c r="D79" s="144" t="s">
        <v>25</v>
      </c>
      <c r="E79" s="144"/>
      <c r="F79" s="144"/>
      <c r="G79" s="97"/>
      <c r="H79" s="97"/>
      <c r="I79" s="97"/>
      <c r="J79" s="97"/>
      <c r="K79" s="97"/>
      <c r="L79" s="159"/>
    </row>
    <row r="80" spans="2:17" ht="23.25" customHeight="1" thickBot="1" x14ac:dyDescent="0.3">
      <c r="B80" s="148">
        <f>IF($E$75&gt;9,$M$77,IF(AND($E$75&gt;0,$E$75&lt;10),$N$77,0))</f>
        <v>0</v>
      </c>
      <c r="C80" s="148"/>
      <c r="D80" s="149"/>
      <c r="E80" s="21" t="s">
        <v>10</v>
      </c>
      <c r="F80" s="21" t="s">
        <v>48</v>
      </c>
      <c r="G80" s="97"/>
      <c r="H80" s="97"/>
      <c r="I80" s="97"/>
      <c r="J80" s="97"/>
      <c r="K80" s="97"/>
      <c r="L80" s="159"/>
      <c r="M80" s="79">
        <f>F75</f>
        <v>45.57</v>
      </c>
      <c r="N80" s="29">
        <f>IF(E85=0.5,M80/2,IF(E85=1,0,0))</f>
        <v>0</v>
      </c>
    </row>
    <row r="81" spans="2:14" ht="19.7" customHeight="1" thickBot="1" x14ac:dyDescent="0.3">
      <c r="B81" s="150"/>
      <c r="C81" s="150"/>
      <c r="D81" s="151"/>
      <c r="E81" s="80">
        <f>E75</f>
        <v>0</v>
      </c>
      <c r="F81" s="22" t="s">
        <v>35</v>
      </c>
      <c r="G81" s="97"/>
      <c r="H81" s="97"/>
      <c r="I81" s="97"/>
      <c r="J81" s="97"/>
      <c r="K81" s="97"/>
      <c r="L81" s="159"/>
      <c r="M81" s="79">
        <f>F75</f>
        <v>45.57</v>
      </c>
      <c r="N81" s="29">
        <f>IF(E85=0.5,M80/2,IF(E85=1,0,0))</f>
        <v>0</v>
      </c>
    </row>
    <row r="82" spans="2:14" ht="12.75" customHeight="1" x14ac:dyDescent="0.25">
      <c r="B82" s="45"/>
      <c r="C82" s="45"/>
      <c r="D82" s="45"/>
      <c r="E82" s="46"/>
      <c r="F82" s="47"/>
      <c r="G82" s="97"/>
      <c r="H82" s="97"/>
      <c r="I82" s="97"/>
      <c r="J82" s="97"/>
      <c r="K82" s="97"/>
      <c r="L82" s="159"/>
      <c r="N82" s="29"/>
    </row>
    <row r="83" spans="2:14" ht="26.25" customHeight="1" x14ac:dyDescent="0.25">
      <c r="B83" s="145" t="s">
        <v>37</v>
      </c>
      <c r="C83" s="146"/>
      <c r="D83" s="146"/>
      <c r="E83" s="146"/>
      <c r="F83" s="147"/>
      <c r="G83" s="97"/>
      <c r="H83" s="97"/>
      <c r="I83" s="97"/>
      <c r="J83" s="97"/>
      <c r="K83" s="97"/>
      <c r="L83" s="159"/>
    </row>
    <row r="84" spans="2:14" ht="25.5" customHeight="1" x14ac:dyDescent="0.25">
      <c r="B84" s="157" t="s">
        <v>38</v>
      </c>
      <c r="C84" s="158"/>
      <c r="D84" s="26" t="s">
        <v>10</v>
      </c>
      <c r="E84" s="26" t="s">
        <v>39</v>
      </c>
      <c r="F84" s="27" t="s">
        <v>40</v>
      </c>
      <c r="G84" s="97"/>
      <c r="H84" s="97"/>
      <c r="I84" s="97"/>
      <c r="J84" s="97"/>
      <c r="K84" s="97"/>
      <c r="L84" s="159"/>
    </row>
    <row r="85" spans="2:14" ht="23.25" customHeight="1" x14ac:dyDescent="0.25">
      <c r="B85" s="169" t="s">
        <v>51</v>
      </c>
      <c r="C85" s="170"/>
      <c r="D85" s="82"/>
      <c r="E85" s="37">
        <f>IF($E$75=0,0,IF(AND($E$75&gt;0,$E$75&lt;10),0.5,IF($E$75&gt;9,1,0)))</f>
        <v>0</v>
      </c>
      <c r="F85" s="38">
        <f>D85*N81</f>
        <v>0</v>
      </c>
      <c r="G85" s="97"/>
      <c r="H85" s="97"/>
      <c r="I85" s="97"/>
      <c r="J85" s="97"/>
      <c r="K85" s="97"/>
      <c r="L85" s="159"/>
    </row>
    <row r="86" spans="2:14" ht="31.5" customHeight="1" x14ac:dyDescent="0.25">
      <c r="B86" s="153">
        <f>IF($E$75&gt;9,$Q$77,IF(AND($E$75&gt;0,$E$75&lt;10),$P$75,0))</f>
        <v>0</v>
      </c>
      <c r="C86" s="154"/>
      <c r="D86" s="173" t="s">
        <v>96</v>
      </c>
      <c r="E86" s="173"/>
      <c r="F86" s="41">
        <f>SUM(F85:F85)</f>
        <v>0</v>
      </c>
      <c r="G86" s="97"/>
      <c r="H86" s="97"/>
      <c r="I86" s="97"/>
      <c r="J86" s="97"/>
      <c r="K86" s="97"/>
      <c r="L86" s="159"/>
    </row>
    <row r="87" spans="2:14" ht="8.25" customHeight="1" x14ac:dyDescent="0.25">
      <c r="B87" s="152">
        <f>IF(C81&gt;9,$S$81,0)</f>
        <v>0</v>
      </c>
      <c r="C87" s="152"/>
      <c r="D87" s="152"/>
      <c r="E87" s="152"/>
      <c r="F87" s="152"/>
      <c r="G87" s="97"/>
      <c r="H87" s="97"/>
      <c r="I87" s="97"/>
      <c r="J87" s="97"/>
      <c r="K87" s="97"/>
      <c r="L87" s="159"/>
    </row>
    <row r="88" spans="2:14" ht="31.5" customHeight="1" x14ac:dyDescent="0.25">
      <c r="B88" s="87" t="s">
        <v>57</v>
      </c>
      <c r="C88" s="87"/>
      <c r="D88" s="87"/>
      <c r="E88" s="87"/>
      <c r="F88" s="87"/>
      <c r="G88" s="87"/>
      <c r="H88" s="87"/>
      <c r="I88" s="87"/>
      <c r="J88" s="87"/>
      <c r="K88" s="87"/>
      <c r="L88" s="159"/>
    </row>
    <row r="89" spans="2:14" ht="9.75" customHeight="1" x14ac:dyDescent="0.25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59"/>
    </row>
    <row r="90" spans="2:14" ht="31.15" customHeight="1" x14ac:dyDescent="0.25">
      <c r="B90" s="134" t="s">
        <v>54</v>
      </c>
      <c r="C90" s="134"/>
      <c r="D90" s="134"/>
      <c r="E90" s="134"/>
      <c r="F90" s="134"/>
      <c r="G90" s="117"/>
      <c r="H90" s="117"/>
      <c r="I90" s="117"/>
      <c r="J90" s="117"/>
      <c r="K90" s="117"/>
      <c r="L90" s="159"/>
    </row>
    <row r="91" spans="2:14" ht="31.5" customHeight="1" x14ac:dyDescent="0.25">
      <c r="B91" s="23" t="s">
        <v>0</v>
      </c>
      <c r="C91" s="18" t="s">
        <v>28</v>
      </c>
      <c r="D91" s="119" t="s">
        <v>1</v>
      </c>
      <c r="E91" s="119"/>
      <c r="F91" s="119"/>
      <c r="G91" s="117"/>
      <c r="H91" s="117"/>
      <c r="I91" s="117"/>
      <c r="J91" s="117"/>
      <c r="K91" s="117"/>
      <c r="L91" s="159"/>
    </row>
    <row r="92" spans="2:14" ht="19.7" customHeight="1" x14ac:dyDescent="0.25">
      <c r="B92" s="24">
        <v>1</v>
      </c>
      <c r="C92" s="68" t="s">
        <v>30</v>
      </c>
      <c r="D92" s="111" t="s">
        <v>5</v>
      </c>
      <c r="E92" s="111"/>
      <c r="F92" s="111"/>
      <c r="G92" s="117"/>
      <c r="H92" s="117"/>
      <c r="I92" s="117"/>
      <c r="J92" s="117"/>
      <c r="K92" s="117"/>
      <c r="L92" s="159"/>
    </row>
    <row r="93" spans="2:14" ht="19.7" customHeight="1" x14ac:dyDescent="0.25">
      <c r="B93" s="24">
        <v>2</v>
      </c>
      <c r="C93" s="68" t="s">
        <v>31</v>
      </c>
      <c r="D93" s="111" t="s">
        <v>62</v>
      </c>
      <c r="E93" s="111"/>
      <c r="F93" s="111"/>
      <c r="G93" s="117"/>
      <c r="H93" s="117"/>
      <c r="I93" s="117"/>
      <c r="J93" s="117"/>
      <c r="K93" s="117"/>
      <c r="L93" s="159"/>
    </row>
    <row r="94" spans="2:14" ht="19.7" customHeight="1" x14ac:dyDescent="0.25">
      <c r="B94" s="24">
        <v>3</v>
      </c>
      <c r="C94" s="68" t="s">
        <v>58</v>
      </c>
      <c r="D94" s="111" t="s">
        <v>11</v>
      </c>
      <c r="E94" s="111"/>
      <c r="F94" s="111"/>
      <c r="G94" s="117"/>
      <c r="H94" s="117"/>
      <c r="I94" s="117"/>
      <c r="J94" s="117"/>
      <c r="K94" s="117"/>
      <c r="L94" s="159"/>
    </row>
    <row r="95" spans="2:14" ht="19.7" customHeight="1" x14ac:dyDescent="0.25">
      <c r="B95" s="24">
        <v>4</v>
      </c>
      <c r="C95" s="68" t="s">
        <v>32</v>
      </c>
      <c r="D95" s="111" t="s">
        <v>44</v>
      </c>
      <c r="E95" s="111"/>
      <c r="F95" s="111"/>
      <c r="G95" s="117"/>
      <c r="H95" s="117"/>
      <c r="I95" s="117"/>
      <c r="J95" s="117"/>
      <c r="K95" s="117"/>
      <c r="L95" s="159"/>
    </row>
    <row r="96" spans="2:14" ht="19.7" customHeight="1" x14ac:dyDescent="0.25">
      <c r="B96" s="24">
        <v>5</v>
      </c>
      <c r="C96" s="68" t="s">
        <v>33</v>
      </c>
      <c r="D96" s="111" t="s">
        <v>29</v>
      </c>
      <c r="E96" s="111"/>
      <c r="F96" s="111"/>
      <c r="G96" s="117"/>
      <c r="H96" s="117"/>
      <c r="I96" s="117"/>
      <c r="J96" s="117"/>
      <c r="K96" s="117"/>
      <c r="L96" s="159"/>
    </row>
    <row r="97" spans="2:14" ht="26.25" customHeight="1" x14ac:dyDescent="0.25">
      <c r="B97" s="174" t="s">
        <v>6</v>
      </c>
      <c r="C97" s="174"/>
      <c r="D97" s="174"/>
      <c r="E97" s="21" t="s">
        <v>10</v>
      </c>
      <c r="F97" s="78" t="s">
        <v>50</v>
      </c>
      <c r="G97" s="117"/>
      <c r="H97" s="117"/>
      <c r="I97" s="117"/>
      <c r="J97" s="117"/>
      <c r="K97" s="117"/>
      <c r="L97" s="159"/>
    </row>
    <row r="98" spans="2:14" ht="30.75" customHeight="1" x14ac:dyDescent="0.25">
      <c r="B98" s="113">
        <f>IF($E$98&gt;9,$M$77,IF(AND($E$98&gt;0,$E$98&lt;10),$N$77,0))</f>
        <v>0</v>
      </c>
      <c r="C98" s="113"/>
      <c r="D98" s="114"/>
      <c r="E98" s="81"/>
      <c r="F98" s="70">
        <v>45.57</v>
      </c>
      <c r="G98" s="117"/>
      <c r="H98" s="117"/>
      <c r="I98" s="117"/>
      <c r="J98" s="117"/>
      <c r="K98" s="117"/>
      <c r="L98" s="159"/>
    </row>
    <row r="99" spans="2:14" ht="30.75" customHeight="1" x14ac:dyDescent="0.25">
      <c r="B99" s="115"/>
      <c r="C99" s="115"/>
      <c r="D99" s="116"/>
      <c r="E99" s="39" t="s">
        <v>96</v>
      </c>
      <c r="F99" s="42">
        <f>E98*F98</f>
        <v>0</v>
      </c>
      <c r="G99" s="117"/>
      <c r="H99" s="117"/>
      <c r="I99" s="117"/>
      <c r="J99" s="117"/>
      <c r="K99" s="117"/>
      <c r="L99" s="159"/>
    </row>
    <row r="100" spans="2:14" ht="6" customHeight="1" x14ac:dyDescent="0.25">
      <c r="B100" s="139"/>
      <c r="C100" s="139"/>
      <c r="D100" s="139"/>
      <c r="E100" s="139"/>
      <c r="F100" s="139"/>
      <c r="G100" s="117"/>
      <c r="H100" s="117"/>
      <c r="I100" s="117"/>
      <c r="J100" s="117"/>
      <c r="K100" s="117"/>
      <c r="L100" s="159"/>
    </row>
    <row r="101" spans="2:14" ht="15" customHeight="1" x14ac:dyDescent="0.25">
      <c r="B101" s="139"/>
      <c r="C101" s="139"/>
      <c r="D101" s="139"/>
      <c r="E101" s="139"/>
      <c r="F101" s="139"/>
      <c r="G101" s="117"/>
      <c r="H101" s="117"/>
      <c r="I101" s="117"/>
      <c r="J101" s="117"/>
      <c r="K101" s="117"/>
      <c r="L101" s="159"/>
    </row>
    <row r="102" spans="2:14" ht="5.25" customHeight="1" x14ac:dyDescent="0.25">
      <c r="B102" s="140"/>
      <c r="C102" s="140"/>
      <c r="D102" s="140"/>
      <c r="E102" s="140"/>
      <c r="F102" s="140"/>
      <c r="G102" s="117"/>
      <c r="H102" s="117"/>
      <c r="I102" s="117"/>
      <c r="J102" s="117"/>
      <c r="K102" s="117"/>
      <c r="L102" s="159"/>
    </row>
    <row r="103" spans="2:14" ht="27.75" customHeight="1" x14ac:dyDescent="0.25">
      <c r="B103" s="135" t="s">
        <v>37</v>
      </c>
      <c r="C103" s="136"/>
      <c r="D103" s="136"/>
      <c r="E103" s="136"/>
      <c r="F103" s="137"/>
      <c r="G103" s="117"/>
      <c r="H103" s="117"/>
      <c r="I103" s="117"/>
      <c r="J103" s="117"/>
      <c r="K103" s="117"/>
      <c r="L103" s="159"/>
    </row>
    <row r="104" spans="2:14" ht="27" customHeight="1" x14ac:dyDescent="0.25">
      <c r="B104" s="130" t="s">
        <v>38</v>
      </c>
      <c r="C104" s="131"/>
      <c r="D104" s="30" t="s">
        <v>10</v>
      </c>
      <c r="E104" s="30" t="s">
        <v>39</v>
      </c>
      <c r="F104" s="31" t="s">
        <v>40</v>
      </c>
      <c r="G104" s="117"/>
      <c r="H104" s="117"/>
      <c r="I104" s="117"/>
      <c r="J104" s="117"/>
      <c r="K104" s="117"/>
      <c r="L104" s="159"/>
      <c r="M104" s="32"/>
      <c r="N104" s="33"/>
    </row>
    <row r="105" spans="2:14" ht="26.25" customHeight="1" x14ac:dyDescent="0.25">
      <c r="B105" s="169" t="s">
        <v>54</v>
      </c>
      <c r="C105" s="170"/>
      <c r="D105" s="35"/>
      <c r="E105" s="28">
        <f>IF($E$98=0,0,IF(AND($E$98&gt;0,$E$98&lt;10),0.5,IF($E$98&gt;9,1,0)))</f>
        <v>0</v>
      </c>
      <c r="F105" s="36">
        <f>D105*N105</f>
        <v>0</v>
      </c>
      <c r="G105" s="117"/>
      <c r="H105" s="117"/>
      <c r="I105" s="117"/>
      <c r="J105" s="117"/>
      <c r="K105" s="117"/>
      <c r="L105" s="159"/>
      <c r="M105" s="79">
        <f>F98</f>
        <v>45.57</v>
      </c>
      <c r="N105" s="15">
        <f>IF(E105=0.5,M105/2,IF(E105=1,0,0))</f>
        <v>0</v>
      </c>
    </row>
    <row r="106" spans="2:14" ht="31.5" customHeight="1" x14ac:dyDescent="0.25">
      <c r="B106" s="175">
        <f>IF($E$98&gt;9,$Q$77,IF(AND($D$602&gt;0,$E$98&lt;10),#REF!,0))</f>
        <v>0</v>
      </c>
      <c r="C106" s="175"/>
      <c r="D106" s="110" t="s">
        <v>98</v>
      </c>
      <c r="E106" s="110"/>
      <c r="F106" s="49">
        <f>SUM(F105:F105)</f>
        <v>0</v>
      </c>
      <c r="G106" s="117"/>
      <c r="H106" s="117"/>
      <c r="I106" s="117"/>
      <c r="J106" s="117"/>
      <c r="K106" s="117"/>
      <c r="L106" s="159"/>
    </row>
    <row r="107" spans="2:14" ht="15.75" customHeight="1" x14ac:dyDescent="0.25">
      <c r="B107" s="106"/>
      <c r="C107" s="106"/>
      <c r="D107" s="106"/>
      <c r="E107" s="106"/>
      <c r="F107" s="106"/>
      <c r="G107" s="117"/>
      <c r="H107" s="117"/>
      <c r="I107" s="117"/>
      <c r="J107" s="117"/>
      <c r="K107" s="117"/>
      <c r="L107" s="159"/>
    </row>
    <row r="108" spans="2:14" ht="27.75" customHeight="1" x14ac:dyDescent="0.25">
      <c r="B108" s="105" t="s">
        <v>64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59"/>
    </row>
    <row r="109" spans="2:14" s="5" customFormat="1" ht="88.5" customHeight="1" x14ac:dyDescent="0.25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59"/>
    </row>
    <row r="110" spans="2:14" ht="24.95" customHeight="1" x14ac:dyDescent="0.25">
      <c r="B110" s="108" t="s">
        <v>110</v>
      </c>
      <c r="C110" s="108"/>
      <c r="D110" s="108"/>
      <c r="E110" s="108"/>
      <c r="F110" s="108"/>
      <c r="G110" s="108"/>
      <c r="H110" s="108"/>
      <c r="I110" s="108"/>
      <c r="J110" s="108"/>
      <c r="K110" s="108"/>
      <c r="L110" s="159"/>
    </row>
    <row r="111" spans="2:14" ht="30.75" customHeight="1" x14ac:dyDescent="0.25">
      <c r="B111" s="138" t="s">
        <v>0</v>
      </c>
      <c r="C111" s="138" t="s">
        <v>12</v>
      </c>
      <c r="D111" s="129" t="s">
        <v>1</v>
      </c>
      <c r="E111" s="107" t="s">
        <v>7</v>
      </c>
      <c r="F111" s="133" t="s">
        <v>10</v>
      </c>
      <c r="G111" s="104" t="s">
        <v>61</v>
      </c>
      <c r="H111" s="109" t="s">
        <v>45</v>
      </c>
      <c r="I111" s="109"/>
      <c r="J111" s="109"/>
      <c r="K111" s="132" t="s">
        <v>46</v>
      </c>
      <c r="L111" s="159"/>
    </row>
    <row r="112" spans="2:14" ht="31.5" x14ac:dyDescent="0.25">
      <c r="B112" s="138"/>
      <c r="C112" s="138"/>
      <c r="D112" s="129"/>
      <c r="E112" s="107"/>
      <c r="F112" s="133"/>
      <c r="G112" s="104"/>
      <c r="H112" s="18" t="s">
        <v>10</v>
      </c>
      <c r="I112" s="43" t="s">
        <v>47</v>
      </c>
      <c r="J112" s="43" t="s">
        <v>48</v>
      </c>
      <c r="K112" s="132"/>
      <c r="L112" s="159"/>
      <c r="M112" s="34" t="s">
        <v>7</v>
      </c>
    </row>
    <row r="113" spans="2:14" ht="15.75" x14ac:dyDescent="0.25">
      <c r="B113" s="25">
        <v>1</v>
      </c>
      <c r="C113" s="50" t="s">
        <v>15</v>
      </c>
      <c r="D113" s="63" t="s">
        <v>34</v>
      </c>
      <c r="E113" s="48">
        <v>12.16</v>
      </c>
      <c r="F113" s="51"/>
      <c r="G113" s="48">
        <f>E113*F113-(E113*F113*20/100)</f>
        <v>0</v>
      </c>
      <c r="H113" s="51"/>
      <c r="I113" s="52">
        <f>IF(H113=0,0,IF(AND(F113&gt;0,F113&lt;10),0.5,IF(F113&gt;9,1,0)))</f>
        <v>0</v>
      </c>
      <c r="J113" s="67">
        <f>H113*N113</f>
        <v>0</v>
      </c>
      <c r="K113" s="48">
        <f>G113+J113</f>
        <v>0</v>
      </c>
      <c r="L113" s="159"/>
      <c r="M113" s="48">
        <f>E113</f>
        <v>12.16</v>
      </c>
      <c r="N113" s="3">
        <f>IF(I113=0.5,E113/2,IF(I113=1,0,0))</f>
        <v>0</v>
      </c>
    </row>
    <row r="114" spans="2:14" ht="15.75" x14ac:dyDescent="0.25">
      <c r="B114" s="25">
        <v>2</v>
      </c>
      <c r="C114" s="50" t="s">
        <v>17</v>
      </c>
      <c r="D114" s="63" t="s">
        <v>41</v>
      </c>
      <c r="E114" s="48">
        <v>12.16</v>
      </c>
      <c r="F114" s="51"/>
      <c r="G114" s="48">
        <f t="shared" ref="G114:G135" si="0">E114*F114-(E114*F114*20/100)</f>
        <v>0</v>
      </c>
      <c r="H114" s="83"/>
      <c r="I114" s="52">
        <f t="shared" ref="I114:I135" si="1">IF(H114=0,0,IF(AND(F114&gt;0,F114&lt;10),0.5,IF(F114&gt;9,1,0)))</f>
        <v>0</v>
      </c>
      <c r="J114" s="67">
        <f t="shared" ref="J114:J135" si="2">H114*N114</f>
        <v>0</v>
      </c>
      <c r="K114" s="48">
        <f t="shared" ref="K114:K135" si="3">G114+J114</f>
        <v>0</v>
      </c>
      <c r="L114" s="159"/>
      <c r="M114" s="48">
        <f t="shared" ref="M114:M135" si="4">E114</f>
        <v>12.16</v>
      </c>
      <c r="N114" s="3">
        <f t="shared" ref="N114:N135" si="5">IF(I114=0.5,E114/2,IF(I114=1,0,0))</f>
        <v>0</v>
      </c>
    </row>
    <row r="115" spans="2:14" ht="15.75" x14ac:dyDescent="0.25">
      <c r="B115" s="25">
        <v>3</v>
      </c>
      <c r="C115" s="50" t="s">
        <v>18</v>
      </c>
      <c r="D115" s="63" t="s">
        <v>42</v>
      </c>
      <c r="E115" s="48">
        <v>11.47</v>
      </c>
      <c r="F115" s="51"/>
      <c r="G115" s="48">
        <f t="shared" si="0"/>
        <v>0</v>
      </c>
      <c r="H115" s="83"/>
      <c r="I115" s="52">
        <f t="shared" si="1"/>
        <v>0</v>
      </c>
      <c r="J115" s="67">
        <f t="shared" si="2"/>
        <v>0</v>
      </c>
      <c r="K115" s="48">
        <f t="shared" si="3"/>
        <v>0</v>
      </c>
      <c r="L115" s="159"/>
      <c r="M115" s="48">
        <f t="shared" si="4"/>
        <v>11.47</v>
      </c>
      <c r="N115" s="3">
        <f t="shared" si="5"/>
        <v>0</v>
      </c>
    </row>
    <row r="116" spans="2:14" ht="15.75" x14ac:dyDescent="0.25">
      <c r="B116" s="25">
        <v>4</v>
      </c>
      <c r="C116" s="50" t="s">
        <v>19</v>
      </c>
      <c r="D116" s="63" t="s">
        <v>43</v>
      </c>
      <c r="E116" s="48">
        <v>11.06</v>
      </c>
      <c r="F116" s="51"/>
      <c r="G116" s="48">
        <f t="shared" si="0"/>
        <v>0</v>
      </c>
      <c r="H116" s="83"/>
      <c r="I116" s="52">
        <f t="shared" si="1"/>
        <v>0</v>
      </c>
      <c r="J116" s="67">
        <f t="shared" si="2"/>
        <v>0</v>
      </c>
      <c r="K116" s="48">
        <f t="shared" si="3"/>
        <v>0</v>
      </c>
      <c r="L116" s="159"/>
      <c r="M116" s="48">
        <f t="shared" si="4"/>
        <v>11.06</v>
      </c>
      <c r="N116" s="3">
        <f t="shared" si="5"/>
        <v>0</v>
      </c>
    </row>
    <row r="117" spans="2:14" ht="15.75" x14ac:dyDescent="0.25">
      <c r="B117" s="25">
        <v>5</v>
      </c>
      <c r="C117" s="50" t="s">
        <v>26</v>
      </c>
      <c r="D117" s="63" t="s">
        <v>24</v>
      </c>
      <c r="E117" s="48">
        <v>9.1300000000000008</v>
      </c>
      <c r="F117" s="51"/>
      <c r="G117" s="48">
        <f t="shared" si="0"/>
        <v>0</v>
      </c>
      <c r="H117" s="83"/>
      <c r="I117" s="52">
        <f t="shared" si="1"/>
        <v>0</v>
      </c>
      <c r="J117" s="67">
        <f t="shared" si="2"/>
        <v>0</v>
      </c>
      <c r="K117" s="48">
        <f t="shared" si="3"/>
        <v>0</v>
      </c>
      <c r="L117" s="159"/>
      <c r="M117" s="48">
        <f t="shared" si="4"/>
        <v>9.1300000000000008</v>
      </c>
      <c r="N117" s="3">
        <f t="shared" si="5"/>
        <v>0</v>
      </c>
    </row>
    <row r="118" spans="2:14" ht="15.75" x14ac:dyDescent="0.25">
      <c r="B118" s="25">
        <v>6</v>
      </c>
      <c r="C118" s="50" t="s">
        <v>27</v>
      </c>
      <c r="D118" s="63" t="s">
        <v>24</v>
      </c>
      <c r="E118" s="48">
        <v>9.1300000000000008</v>
      </c>
      <c r="F118" s="51"/>
      <c r="G118" s="48">
        <f t="shared" si="0"/>
        <v>0</v>
      </c>
      <c r="H118" s="83"/>
      <c r="I118" s="52">
        <f t="shared" si="1"/>
        <v>0</v>
      </c>
      <c r="J118" s="67">
        <f t="shared" si="2"/>
        <v>0</v>
      </c>
      <c r="K118" s="48">
        <f t="shared" si="3"/>
        <v>0</v>
      </c>
      <c r="L118" s="159"/>
      <c r="M118" s="48">
        <f t="shared" si="4"/>
        <v>9.1300000000000008</v>
      </c>
      <c r="N118" s="3">
        <f t="shared" si="5"/>
        <v>0</v>
      </c>
    </row>
    <row r="119" spans="2:14" ht="15.75" x14ac:dyDescent="0.25">
      <c r="B119" s="25">
        <v>7</v>
      </c>
      <c r="C119" s="53" t="s">
        <v>30</v>
      </c>
      <c r="D119" s="64" t="s">
        <v>5</v>
      </c>
      <c r="E119" s="48">
        <v>12.66</v>
      </c>
      <c r="F119" s="51"/>
      <c r="G119" s="48">
        <f t="shared" si="0"/>
        <v>0</v>
      </c>
      <c r="H119" s="83"/>
      <c r="I119" s="52">
        <f t="shared" si="1"/>
        <v>0</v>
      </c>
      <c r="J119" s="67">
        <f t="shared" si="2"/>
        <v>0</v>
      </c>
      <c r="K119" s="48">
        <f t="shared" si="3"/>
        <v>0</v>
      </c>
      <c r="L119" s="159"/>
      <c r="M119" s="48">
        <f t="shared" si="4"/>
        <v>12.66</v>
      </c>
      <c r="N119" s="3">
        <f t="shared" si="5"/>
        <v>0</v>
      </c>
    </row>
    <row r="120" spans="2:14" ht="15.75" x14ac:dyDescent="0.25">
      <c r="B120" s="25">
        <v>8</v>
      </c>
      <c r="C120" s="53" t="s">
        <v>31</v>
      </c>
      <c r="D120" s="64" t="s">
        <v>63</v>
      </c>
      <c r="E120" s="48">
        <v>12.66</v>
      </c>
      <c r="F120" s="51"/>
      <c r="G120" s="48">
        <f t="shared" si="0"/>
        <v>0</v>
      </c>
      <c r="H120" s="83"/>
      <c r="I120" s="52">
        <f t="shared" si="1"/>
        <v>0</v>
      </c>
      <c r="J120" s="67">
        <f t="shared" si="2"/>
        <v>0</v>
      </c>
      <c r="K120" s="48">
        <f t="shared" si="3"/>
        <v>0</v>
      </c>
      <c r="L120" s="159"/>
      <c r="M120" s="48">
        <f t="shared" si="4"/>
        <v>12.66</v>
      </c>
      <c r="N120" s="3">
        <f t="shared" si="5"/>
        <v>0</v>
      </c>
    </row>
    <row r="121" spans="2:14" ht="15.75" x14ac:dyDescent="0.25">
      <c r="B121" s="25">
        <v>9</v>
      </c>
      <c r="C121" s="53" t="s">
        <v>58</v>
      </c>
      <c r="D121" s="64" t="s">
        <v>11</v>
      </c>
      <c r="E121" s="48">
        <v>12.23</v>
      </c>
      <c r="F121" s="51"/>
      <c r="G121" s="48">
        <f t="shared" si="0"/>
        <v>0</v>
      </c>
      <c r="H121" s="83"/>
      <c r="I121" s="52">
        <f t="shared" si="1"/>
        <v>0</v>
      </c>
      <c r="J121" s="67">
        <f t="shared" si="2"/>
        <v>0</v>
      </c>
      <c r="K121" s="48">
        <f t="shared" si="3"/>
        <v>0</v>
      </c>
      <c r="L121" s="159"/>
      <c r="M121" s="48">
        <f t="shared" si="4"/>
        <v>12.23</v>
      </c>
      <c r="N121" s="3">
        <f t="shared" si="5"/>
        <v>0</v>
      </c>
    </row>
    <row r="122" spans="2:14" ht="15.75" x14ac:dyDescent="0.25">
      <c r="B122" s="25">
        <v>10</v>
      </c>
      <c r="C122" s="53" t="s">
        <v>32</v>
      </c>
      <c r="D122" s="64" t="s">
        <v>44</v>
      </c>
      <c r="E122" s="48">
        <v>12.53</v>
      </c>
      <c r="F122" s="51"/>
      <c r="G122" s="48">
        <f t="shared" si="0"/>
        <v>0</v>
      </c>
      <c r="H122" s="83"/>
      <c r="I122" s="52">
        <f t="shared" si="1"/>
        <v>0</v>
      </c>
      <c r="J122" s="67">
        <f t="shared" si="2"/>
        <v>0</v>
      </c>
      <c r="K122" s="48">
        <f t="shared" si="3"/>
        <v>0</v>
      </c>
      <c r="L122" s="159"/>
      <c r="M122" s="48">
        <f t="shared" si="4"/>
        <v>12.53</v>
      </c>
      <c r="N122" s="3">
        <f t="shared" si="5"/>
        <v>0</v>
      </c>
    </row>
    <row r="123" spans="2:14" ht="15.75" x14ac:dyDescent="0.25">
      <c r="B123" s="25">
        <v>11</v>
      </c>
      <c r="C123" s="53" t="s">
        <v>33</v>
      </c>
      <c r="D123" s="64" t="s">
        <v>29</v>
      </c>
      <c r="E123" s="48">
        <v>15.03</v>
      </c>
      <c r="F123" s="51"/>
      <c r="G123" s="48">
        <f t="shared" si="0"/>
        <v>0</v>
      </c>
      <c r="H123" s="83"/>
      <c r="I123" s="52">
        <f t="shared" si="1"/>
        <v>0</v>
      </c>
      <c r="J123" s="67">
        <f t="shared" si="2"/>
        <v>0</v>
      </c>
      <c r="K123" s="48">
        <f t="shared" si="3"/>
        <v>0</v>
      </c>
      <c r="L123" s="159"/>
      <c r="M123" s="48">
        <f t="shared" si="4"/>
        <v>15.03</v>
      </c>
      <c r="N123" s="3">
        <f t="shared" si="5"/>
        <v>0</v>
      </c>
    </row>
    <row r="124" spans="2:14" ht="30" x14ac:dyDescent="0.25">
      <c r="B124" s="25">
        <v>12</v>
      </c>
      <c r="C124" s="53" t="s">
        <v>78</v>
      </c>
      <c r="D124" s="64" t="s">
        <v>34</v>
      </c>
      <c r="E124" s="48">
        <v>8.81</v>
      </c>
      <c r="F124" s="51"/>
      <c r="G124" s="48">
        <f t="shared" si="0"/>
        <v>0</v>
      </c>
      <c r="H124" s="83"/>
      <c r="I124" s="52">
        <f t="shared" si="1"/>
        <v>0</v>
      </c>
      <c r="J124" s="67">
        <f t="shared" si="2"/>
        <v>0</v>
      </c>
      <c r="K124" s="48">
        <f t="shared" si="3"/>
        <v>0</v>
      </c>
      <c r="L124" s="159"/>
      <c r="M124" s="48">
        <f t="shared" si="4"/>
        <v>8.81</v>
      </c>
      <c r="N124" s="3">
        <f t="shared" si="5"/>
        <v>0</v>
      </c>
    </row>
    <row r="125" spans="2:14" ht="30" x14ac:dyDescent="0.25">
      <c r="B125" s="25">
        <v>13</v>
      </c>
      <c r="C125" s="53" t="s">
        <v>111</v>
      </c>
      <c r="D125" s="64" t="s">
        <v>34</v>
      </c>
      <c r="E125" s="48">
        <v>7.9</v>
      </c>
      <c r="F125" s="51"/>
      <c r="G125" s="48">
        <f t="shared" si="0"/>
        <v>0</v>
      </c>
      <c r="H125" s="83"/>
      <c r="I125" s="52">
        <f t="shared" si="1"/>
        <v>0</v>
      </c>
      <c r="J125" s="67">
        <f t="shared" si="2"/>
        <v>0</v>
      </c>
      <c r="K125" s="48">
        <f t="shared" si="3"/>
        <v>0</v>
      </c>
      <c r="L125" s="159"/>
      <c r="M125" s="48">
        <f t="shared" si="4"/>
        <v>7.9</v>
      </c>
      <c r="N125" s="3">
        <f t="shared" si="5"/>
        <v>0</v>
      </c>
    </row>
    <row r="126" spans="2:14" ht="30" x14ac:dyDescent="0.25">
      <c r="B126" s="25">
        <v>14</v>
      </c>
      <c r="C126" s="53" t="s">
        <v>115</v>
      </c>
      <c r="D126" s="64" t="s">
        <v>34</v>
      </c>
      <c r="E126" s="48">
        <v>5.9</v>
      </c>
      <c r="F126" s="51"/>
      <c r="G126" s="48">
        <f t="shared" si="0"/>
        <v>0</v>
      </c>
      <c r="H126" s="83"/>
      <c r="I126" s="52">
        <f t="shared" si="1"/>
        <v>0</v>
      </c>
      <c r="J126" s="67">
        <f t="shared" si="2"/>
        <v>0</v>
      </c>
      <c r="K126" s="48">
        <f t="shared" si="3"/>
        <v>0</v>
      </c>
      <c r="L126" s="159"/>
      <c r="M126" s="48">
        <f t="shared" si="4"/>
        <v>5.9</v>
      </c>
      <c r="N126" s="3">
        <f t="shared" si="5"/>
        <v>0</v>
      </c>
    </row>
    <row r="127" spans="2:14" ht="30" x14ac:dyDescent="0.25">
      <c r="B127" s="25">
        <v>15</v>
      </c>
      <c r="C127" s="53" t="s">
        <v>112</v>
      </c>
      <c r="D127" s="64" t="s">
        <v>113</v>
      </c>
      <c r="E127" s="48">
        <v>15</v>
      </c>
      <c r="F127" s="51"/>
      <c r="G127" s="48">
        <f t="shared" si="0"/>
        <v>0</v>
      </c>
      <c r="H127" s="83"/>
      <c r="I127" s="52">
        <f t="shared" si="1"/>
        <v>0</v>
      </c>
      <c r="J127" s="67">
        <f t="shared" si="2"/>
        <v>0</v>
      </c>
      <c r="K127" s="48">
        <f t="shared" si="3"/>
        <v>0</v>
      </c>
      <c r="L127" s="159"/>
      <c r="M127" s="48">
        <f t="shared" si="4"/>
        <v>15</v>
      </c>
      <c r="N127" s="3">
        <f t="shared" si="5"/>
        <v>0</v>
      </c>
    </row>
    <row r="128" spans="2:14" s="6" customFormat="1" ht="30" x14ac:dyDescent="0.25">
      <c r="B128" s="25">
        <v>16</v>
      </c>
      <c r="C128" s="50" t="s">
        <v>68</v>
      </c>
      <c r="D128" s="65" t="s">
        <v>34</v>
      </c>
      <c r="E128" s="48">
        <v>6.9</v>
      </c>
      <c r="F128" s="51"/>
      <c r="G128" s="48">
        <f t="shared" si="0"/>
        <v>0</v>
      </c>
      <c r="H128" s="83"/>
      <c r="I128" s="52">
        <f t="shared" si="1"/>
        <v>0</v>
      </c>
      <c r="J128" s="67">
        <f t="shared" si="2"/>
        <v>0</v>
      </c>
      <c r="K128" s="48">
        <f t="shared" si="3"/>
        <v>0</v>
      </c>
      <c r="L128" s="159"/>
      <c r="M128" s="48">
        <f t="shared" si="4"/>
        <v>6.9</v>
      </c>
      <c r="N128" s="3">
        <f t="shared" si="5"/>
        <v>0</v>
      </c>
    </row>
    <row r="129" spans="2:14" s="6" customFormat="1" ht="30" x14ac:dyDescent="0.25">
      <c r="B129" s="25">
        <v>17</v>
      </c>
      <c r="C129" s="50" t="s">
        <v>69</v>
      </c>
      <c r="D129" s="65" t="s">
        <v>67</v>
      </c>
      <c r="E129" s="48">
        <v>6.9</v>
      </c>
      <c r="F129" s="51"/>
      <c r="G129" s="48">
        <f t="shared" si="0"/>
        <v>0</v>
      </c>
      <c r="H129" s="83"/>
      <c r="I129" s="52">
        <f t="shared" si="1"/>
        <v>0</v>
      </c>
      <c r="J129" s="67">
        <f t="shared" si="2"/>
        <v>0</v>
      </c>
      <c r="K129" s="48">
        <f t="shared" si="3"/>
        <v>0</v>
      </c>
      <c r="L129" s="159"/>
      <c r="M129" s="48">
        <f t="shared" si="4"/>
        <v>6.9</v>
      </c>
      <c r="N129" s="3">
        <f t="shared" si="5"/>
        <v>0</v>
      </c>
    </row>
    <row r="130" spans="2:14" ht="25.5" x14ac:dyDescent="0.25">
      <c r="B130" s="25">
        <v>18</v>
      </c>
      <c r="C130" s="54" t="s">
        <v>55</v>
      </c>
      <c r="D130" s="65" t="s">
        <v>49</v>
      </c>
      <c r="E130" s="48">
        <v>3.9</v>
      </c>
      <c r="F130" s="51"/>
      <c r="G130" s="48">
        <f t="shared" si="0"/>
        <v>0</v>
      </c>
      <c r="H130" s="83"/>
      <c r="I130" s="52">
        <f t="shared" si="1"/>
        <v>0</v>
      </c>
      <c r="J130" s="67">
        <f t="shared" si="2"/>
        <v>0</v>
      </c>
      <c r="K130" s="48">
        <f t="shared" si="3"/>
        <v>0</v>
      </c>
      <c r="L130" s="159"/>
      <c r="M130" s="48">
        <f t="shared" si="4"/>
        <v>3.9</v>
      </c>
      <c r="N130" s="3">
        <f t="shared" si="5"/>
        <v>0</v>
      </c>
    </row>
    <row r="131" spans="2:14" ht="25.5" x14ac:dyDescent="0.25">
      <c r="B131" s="25">
        <v>19</v>
      </c>
      <c r="C131" s="54" t="s">
        <v>56</v>
      </c>
      <c r="D131" s="65" t="s">
        <v>49</v>
      </c>
      <c r="E131" s="48">
        <v>3.9</v>
      </c>
      <c r="F131" s="51"/>
      <c r="G131" s="48">
        <f t="shared" si="0"/>
        <v>0</v>
      </c>
      <c r="H131" s="83"/>
      <c r="I131" s="52">
        <f t="shared" si="1"/>
        <v>0</v>
      </c>
      <c r="J131" s="67">
        <f t="shared" si="2"/>
        <v>0</v>
      </c>
      <c r="K131" s="48">
        <f t="shared" si="3"/>
        <v>0</v>
      </c>
      <c r="L131" s="159"/>
      <c r="M131" s="48">
        <f t="shared" si="4"/>
        <v>3.9</v>
      </c>
      <c r="N131" s="3">
        <f t="shared" si="5"/>
        <v>0</v>
      </c>
    </row>
    <row r="132" spans="2:14" ht="30" x14ac:dyDescent="0.25">
      <c r="B132" s="25">
        <v>20</v>
      </c>
      <c r="C132" s="53" t="s">
        <v>59</v>
      </c>
      <c r="D132" s="66" t="s">
        <v>2</v>
      </c>
      <c r="E132" s="48">
        <v>4.9000000000000004</v>
      </c>
      <c r="F132" s="51"/>
      <c r="G132" s="48">
        <f t="shared" si="0"/>
        <v>0</v>
      </c>
      <c r="H132" s="83"/>
      <c r="I132" s="52">
        <f t="shared" si="1"/>
        <v>0</v>
      </c>
      <c r="J132" s="67">
        <f t="shared" si="2"/>
        <v>0</v>
      </c>
      <c r="K132" s="48">
        <f t="shared" si="3"/>
        <v>0</v>
      </c>
      <c r="L132" s="159"/>
      <c r="M132" s="48">
        <f t="shared" si="4"/>
        <v>4.9000000000000004</v>
      </c>
      <c r="N132" s="3">
        <f t="shared" si="5"/>
        <v>0</v>
      </c>
    </row>
    <row r="133" spans="2:14" ht="15.75" x14ac:dyDescent="0.25">
      <c r="B133" s="25">
        <v>21</v>
      </c>
      <c r="C133" s="44" t="s">
        <v>76</v>
      </c>
      <c r="D133" s="66" t="s">
        <v>77</v>
      </c>
      <c r="E133" s="48">
        <v>12</v>
      </c>
      <c r="F133" s="51"/>
      <c r="G133" s="48">
        <f t="shared" si="0"/>
        <v>0</v>
      </c>
      <c r="H133" s="83"/>
      <c r="I133" s="52">
        <f t="shared" si="1"/>
        <v>0</v>
      </c>
      <c r="J133" s="67">
        <f t="shared" si="2"/>
        <v>0</v>
      </c>
      <c r="K133" s="48">
        <f t="shared" si="3"/>
        <v>0</v>
      </c>
      <c r="L133" s="159"/>
      <c r="M133" s="48">
        <f t="shared" si="4"/>
        <v>12</v>
      </c>
      <c r="N133" s="3">
        <f t="shared" si="5"/>
        <v>0</v>
      </c>
    </row>
    <row r="134" spans="2:14" s="6" customFormat="1" ht="15.75" x14ac:dyDescent="0.25">
      <c r="B134" s="25">
        <v>22</v>
      </c>
      <c r="C134" s="53" t="s">
        <v>3</v>
      </c>
      <c r="D134" s="65" t="s">
        <v>4</v>
      </c>
      <c r="E134" s="48">
        <v>9.8000000000000007</v>
      </c>
      <c r="F134" s="51"/>
      <c r="G134" s="48">
        <f t="shared" si="0"/>
        <v>0</v>
      </c>
      <c r="H134" s="83"/>
      <c r="I134" s="52">
        <f t="shared" si="1"/>
        <v>0</v>
      </c>
      <c r="J134" s="67">
        <f t="shared" si="2"/>
        <v>0</v>
      </c>
      <c r="K134" s="48">
        <f t="shared" si="3"/>
        <v>0</v>
      </c>
      <c r="L134" s="159"/>
      <c r="M134" s="48">
        <f t="shared" si="4"/>
        <v>9.8000000000000007</v>
      </c>
      <c r="N134" s="3">
        <f t="shared" si="5"/>
        <v>0</v>
      </c>
    </row>
    <row r="135" spans="2:14" s="6" customFormat="1" ht="16.5" thickBot="1" x14ac:dyDescent="0.3">
      <c r="B135" s="25">
        <v>23</v>
      </c>
      <c r="C135" s="53" t="s">
        <v>8</v>
      </c>
      <c r="D135" s="65" t="s">
        <v>9</v>
      </c>
      <c r="E135" s="48">
        <v>14</v>
      </c>
      <c r="F135" s="51"/>
      <c r="G135" s="48">
        <f t="shared" si="0"/>
        <v>0</v>
      </c>
      <c r="H135" s="83"/>
      <c r="I135" s="52">
        <f t="shared" si="1"/>
        <v>0</v>
      </c>
      <c r="J135" s="67">
        <f t="shared" si="2"/>
        <v>0</v>
      </c>
      <c r="K135" s="48">
        <f t="shared" si="3"/>
        <v>0</v>
      </c>
      <c r="L135" s="159"/>
      <c r="M135" s="48">
        <f t="shared" si="4"/>
        <v>14</v>
      </c>
      <c r="N135" s="3">
        <f t="shared" si="5"/>
        <v>0</v>
      </c>
    </row>
    <row r="136" spans="2:14" ht="27" customHeight="1" thickBot="1" x14ac:dyDescent="0.3">
      <c r="F136" s="3"/>
      <c r="G136" s="3"/>
      <c r="H136" s="160" t="s">
        <v>96</v>
      </c>
      <c r="I136" s="161"/>
      <c r="J136" s="162"/>
      <c r="K136" s="69">
        <f>SUM(K113:K135)</f>
        <v>0</v>
      </c>
      <c r="L136" s="159"/>
    </row>
    <row r="137" spans="2:14" ht="15.75" customHeight="1" thickBot="1" x14ac:dyDescent="0.3">
      <c r="F137" s="3"/>
      <c r="G137" s="3"/>
      <c r="H137" s="163"/>
      <c r="I137" s="163"/>
      <c r="J137" s="163"/>
      <c r="K137" s="163"/>
      <c r="L137" s="159"/>
    </row>
    <row r="138" spans="2:14" ht="15.75" customHeight="1" x14ac:dyDescent="0.25">
      <c r="C138" s="118" t="s">
        <v>92</v>
      </c>
      <c r="D138" s="118"/>
      <c r="E138" s="118"/>
      <c r="F138" s="118"/>
      <c r="G138" s="3"/>
      <c r="H138" s="120" t="s">
        <v>97</v>
      </c>
      <c r="I138" s="121"/>
      <c r="J138" s="124">
        <f>K136+F106+F99+F86+F76</f>
        <v>0</v>
      </c>
      <c r="K138" s="125"/>
      <c r="L138" s="159"/>
    </row>
    <row r="139" spans="2:14" ht="15.75" thickBot="1" x14ac:dyDescent="0.3">
      <c r="C139" s="71" t="s">
        <v>60</v>
      </c>
      <c r="D139" s="71"/>
      <c r="E139" s="71"/>
      <c r="F139" s="71"/>
      <c r="G139" s="3"/>
      <c r="H139" s="122"/>
      <c r="I139" s="123"/>
      <c r="J139" s="126"/>
      <c r="K139" s="127"/>
      <c r="L139" s="159"/>
    </row>
    <row r="140" spans="2:14" ht="27" customHeight="1" x14ac:dyDescent="0.25">
      <c r="B140" s="1"/>
      <c r="C140" s="1"/>
      <c r="D140" s="1"/>
      <c r="E140" s="1"/>
      <c r="F140" s="13"/>
      <c r="G140" s="9"/>
      <c r="H140" s="1"/>
      <c r="I140" s="1"/>
    </row>
    <row r="141" spans="2:14" ht="21.75" hidden="1" customHeight="1" x14ac:dyDescent="0.25">
      <c r="B141" s="1"/>
      <c r="C141" s="1"/>
      <c r="D141" s="1"/>
      <c r="E141" s="1"/>
      <c r="F141" s="13"/>
      <c r="G141" s="9"/>
      <c r="H141" s="1"/>
      <c r="I141" s="1"/>
    </row>
    <row r="142" spans="2:14" ht="20.25" hidden="1" customHeight="1" x14ac:dyDescent="0.25">
      <c r="B142" s="1"/>
      <c r="C142" s="1"/>
      <c r="D142" s="1"/>
      <c r="E142" s="1"/>
      <c r="F142" s="13"/>
      <c r="G142" s="9"/>
      <c r="H142" s="1"/>
      <c r="I142" s="1"/>
    </row>
    <row r="143" spans="2:14" ht="15.75" hidden="1" x14ac:dyDescent="0.25">
      <c r="B143" s="1"/>
      <c r="C143" s="1"/>
      <c r="D143" s="1"/>
      <c r="E143" s="1"/>
      <c r="F143" s="13"/>
      <c r="G143" s="9"/>
      <c r="H143" s="1"/>
      <c r="I143" s="1"/>
    </row>
    <row r="155" ht="10.5" hidden="1" customHeight="1" x14ac:dyDescent="0.25"/>
  </sheetData>
  <sheetProtection algorithmName="SHA-512" hashValue="gG9R+y1j6sHIz/yPRuLIoB61/mphMzktP8XIsUj+nw7ZylSaWQPwt2W3J6Xpwv9qmgQRVCaYUAWMWQpYl4dKfA==" saltValue="+Qcy34ktRFkfbLtBxwAAdQ==" spinCount="100000" sheet="1" objects="1" scenarios="1" selectLockedCells="1"/>
  <mergeCells count="97">
    <mergeCell ref="D72:F72"/>
    <mergeCell ref="B16:F16"/>
    <mergeCell ref="C111:C112"/>
    <mergeCell ref="D63:F63"/>
    <mergeCell ref="B85:C85"/>
    <mergeCell ref="D69:F69"/>
    <mergeCell ref="D73:F73"/>
    <mergeCell ref="D71:F71"/>
    <mergeCell ref="B75:D76"/>
    <mergeCell ref="D95:F95"/>
    <mergeCell ref="D94:F94"/>
    <mergeCell ref="D86:E86"/>
    <mergeCell ref="B97:D97"/>
    <mergeCell ref="B105:C105"/>
    <mergeCell ref="B106:C106"/>
    <mergeCell ref="N77:P77"/>
    <mergeCell ref="D79:F79"/>
    <mergeCell ref="B83:F83"/>
    <mergeCell ref="B80:D81"/>
    <mergeCell ref="B87:F87"/>
    <mergeCell ref="B86:C86"/>
    <mergeCell ref="B77:F77"/>
    <mergeCell ref="B79:C79"/>
    <mergeCell ref="B84:C84"/>
    <mergeCell ref="L1:L139"/>
    <mergeCell ref="H136:J136"/>
    <mergeCell ref="H137:K137"/>
    <mergeCell ref="B1:K1"/>
    <mergeCell ref="B2:K2"/>
    <mergeCell ref="B3:K3"/>
    <mergeCell ref="D70:F70"/>
    <mergeCell ref="C138:F138"/>
    <mergeCell ref="B88:K88"/>
    <mergeCell ref="D91:F91"/>
    <mergeCell ref="H138:I139"/>
    <mergeCell ref="J138:K139"/>
    <mergeCell ref="B109:K109"/>
    <mergeCell ref="D111:D112"/>
    <mergeCell ref="B104:C104"/>
    <mergeCell ref="K111:K112"/>
    <mergeCell ref="F111:F112"/>
    <mergeCell ref="G111:G112"/>
    <mergeCell ref="B90:F90"/>
    <mergeCell ref="B103:F103"/>
    <mergeCell ref="B111:B112"/>
    <mergeCell ref="D96:F96"/>
    <mergeCell ref="B100:F102"/>
    <mergeCell ref="D92:F92"/>
    <mergeCell ref="D93:F93"/>
    <mergeCell ref="B89:K89"/>
    <mergeCell ref="B98:D99"/>
    <mergeCell ref="G90:K107"/>
    <mergeCell ref="B107:F107"/>
    <mergeCell ref="B108:K108"/>
    <mergeCell ref="E111:E112"/>
    <mergeCell ref="B110:K110"/>
    <mergeCell ref="H111:J111"/>
    <mergeCell ref="D106:E106"/>
    <mergeCell ref="G66:K87"/>
    <mergeCell ref="B18:F18"/>
    <mergeCell ref="B19:F19"/>
    <mergeCell ref="B20:F20"/>
    <mergeCell ref="B21:F21"/>
    <mergeCell ref="B22:F22"/>
    <mergeCell ref="C74:D74"/>
    <mergeCell ref="B78:F78"/>
    <mergeCell ref="B66:F66"/>
    <mergeCell ref="E25:F26"/>
    <mergeCell ref="B27:F29"/>
    <mergeCell ref="B65:K65"/>
    <mergeCell ref="D68:F68"/>
    <mergeCell ref="D67:F67"/>
    <mergeCell ref="B42:I42"/>
    <mergeCell ref="B23:F24"/>
    <mergeCell ref="C34:F34"/>
    <mergeCell ref="G34:I34"/>
    <mergeCell ref="C35:F35"/>
    <mergeCell ref="B46:I46"/>
    <mergeCell ref="I43:J43"/>
    <mergeCell ref="B4:K6"/>
    <mergeCell ref="B17:F17"/>
    <mergeCell ref="G11:K29"/>
    <mergeCell ref="B7:K10"/>
    <mergeCell ref="B12:F12"/>
    <mergeCell ref="B13:F13"/>
    <mergeCell ref="B14:F14"/>
    <mergeCell ref="B15:F15"/>
    <mergeCell ref="B11:F11"/>
    <mergeCell ref="D62:F62"/>
    <mergeCell ref="I44:J44"/>
    <mergeCell ref="C51:I51"/>
    <mergeCell ref="D52:I52"/>
    <mergeCell ref="D59:F59"/>
    <mergeCell ref="D60:F60"/>
    <mergeCell ref="D48:I48"/>
    <mergeCell ref="D49:I49"/>
    <mergeCell ref="D50:I50"/>
  </mergeCells>
  <dataValidations count="1">
    <dataValidation type="whole" allowBlank="1" showInputMessage="1" showErrorMessage="1" error="Може да заявите 1 бр. допълнителен екземпяр за учителя." sqref="D85 D105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31496062992125984"/>
  <pageSetup paperSize="9" scale="94" fitToHeight="0" orientation="landscape" r:id="rId2"/>
  <headerFooter>
    <oddFooter xml:space="preserve">&amp;C&amp;P&amp;R Заявка за книжки и помагала  за 6 – 7-годишни деца, живеещи в чужбина </oddFooter>
  </headerFooter>
  <rowBreaks count="5" manualBreakCount="5">
    <brk id="29" max="11" man="1"/>
    <brk id="64" max="11" man="1"/>
    <brk id="87" max="11" man="1"/>
    <brk id="107" max="11" man="1"/>
    <brk id="128" max="11" man="1"/>
  </rowBreaks>
  <ignoredErrors>
    <ignoredError sqref="F8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6-7 год.</vt:lpstr>
      <vt:lpstr>'6-7 год.'!Print_Area</vt:lpstr>
      <vt:lpstr>'6-7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2025-05-23T12:27:04Z</cp:lastPrinted>
  <dcterms:created xsi:type="dcterms:W3CDTF">2010-02-08T11:37:33Z</dcterms:created>
  <dcterms:modified xsi:type="dcterms:W3CDTF">2025-05-23T12:28:36Z</dcterms:modified>
</cp:coreProperties>
</file>