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GABI-WORK\3.Prosveta\ZAYAVKI-2025-2026\Chuzhbina-2025-2026\"/>
    </mc:Choice>
  </mc:AlternateContent>
  <xr:revisionPtr revIDLastSave="0" documentId="13_ncr:1_{E8CCDCED-5D48-4CFB-BBF9-AE2A3A38F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-4 год." sheetId="3" r:id="rId1"/>
  </sheets>
  <definedNames>
    <definedName name="_xlnm.Print_Area" localSheetId="0">'3-4 год.'!$A$1:$L$136</definedName>
    <definedName name="_xlnm.Print_Titles" localSheetId="0">'3-4 год.'!$106:$108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3" i="3" l="1"/>
  <c r="M101" i="3" l="1"/>
  <c r="M82" i="3"/>
  <c r="M120" i="3" l="1"/>
  <c r="M121" i="3"/>
  <c r="M122" i="3"/>
  <c r="M123" i="3"/>
  <c r="M124" i="3"/>
  <c r="M125" i="3"/>
  <c r="M126" i="3"/>
  <c r="M127" i="3"/>
  <c r="M128" i="3"/>
  <c r="M129" i="3"/>
  <c r="E78" i="3" l="1"/>
  <c r="F73" i="3"/>
  <c r="I121" i="3" l="1"/>
  <c r="N121" i="3" s="1"/>
  <c r="J121" i="3" s="1"/>
  <c r="I122" i="3"/>
  <c r="N122" i="3" s="1"/>
  <c r="G121" i="3"/>
  <c r="K121" i="3" l="1"/>
  <c r="G120" i="3"/>
  <c r="I120" i="3"/>
  <c r="N120" i="3" s="1"/>
  <c r="J120" i="3" s="1"/>
  <c r="K120" i="3" l="1"/>
  <c r="M110" i="3"/>
  <c r="M109" i="3"/>
  <c r="E82" i="3"/>
  <c r="B78" i="3" l="1"/>
  <c r="M111" i="3"/>
  <c r="M112" i="3"/>
  <c r="M113" i="3"/>
  <c r="M114" i="3"/>
  <c r="M115" i="3"/>
  <c r="M116" i="3"/>
  <c r="M117" i="3"/>
  <c r="M118" i="3"/>
  <c r="M119" i="3"/>
  <c r="I126" i="3" l="1"/>
  <c r="N126" i="3" s="1"/>
  <c r="G110" i="3" l="1"/>
  <c r="I110" i="3"/>
  <c r="N110" i="3" s="1"/>
  <c r="G111" i="3"/>
  <c r="I111" i="3"/>
  <c r="N111" i="3" s="1"/>
  <c r="G112" i="3"/>
  <c r="I112" i="3"/>
  <c r="N112" i="3" s="1"/>
  <c r="G113" i="3"/>
  <c r="I113" i="3"/>
  <c r="N113" i="3" s="1"/>
  <c r="G114" i="3"/>
  <c r="I114" i="3"/>
  <c r="N114" i="3" s="1"/>
  <c r="G115" i="3"/>
  <c r="I115" i="3"/>
  <c r="N115" i="3" s="1"/>
  <c r="G116" i="3"/>
  <c r="I116" i="3"/>
  <c r="N116" i="3" s="1"/>
  <c r="G117" i="3"/>
  <c r="I117" i="3"/>
  <c r="N117" i="3" s="1"/>
  <c r="G118" i="3"/>
  <c r="I118" i="3"/>
  <c r="N118" i="3" s="1"/>
  <c r="G119" i="3"/>
  <c r="I119" i="3"/>
  <c r="N119" i="3" s="1"/>
  <c r="G122" i="3"/>
  <c r="G123" i="3"/>
  <c r="I123" i="3"/>
  <c r="N123" i="3" s="1"/>
  <c r="G124" i="3"/>
  <c r="I124" i="3"/>
  <c r="N124" i="3" s="1"/>
  <c r="G125" i="3"/>
  <c r="I125" i="3"/>
  <c r="N125" i="3" s="1"/>
  <c r="G126" i="3"/>
  <c r="G127" i="3"/>
  <c r="I127" i="3"/>
  <c r="N127" i="3" s="1"/>
  <c r="G128" i="3"/>
  <c r="I128" i="3"/>
  <c r="N128" i="3" s="1"/>
  <c r="G129" i="3"/>
  <c r="I129" i="3"/>
  <c r="N129" i="3" l="1"/>
  <c r="J129" i="3" s="1"/>
  <c r="K129" i="3" s="1"/>
  <c r="N82" i="3"/>
  <c r="F82" i="3" s="1"/>
  <c r="J124" i="3" l="1"/>
  <c r="K124" i="3" s="1"/>
  <c r="J125" i="3"/>
  <c r="K125" i="3" s="1"/>
  <c r="J127" i="3"/>
  <c r="K127" i="3" s="1"/>
  <c r="B96" i="3"/>
  <c r="B102" i="3"/>
  <c r="B83" i="3"/>
  <c r="J128" i="3"/>
  <c r="K128" i="3" s="1"/>
  <c r="G109" i="3"/>
  <c r="J111" i="3"/>
  <c r="K111" i="3" s="1"/>
  <c r="J112" i="3"/>
  <c r="K112" i="3" s="1"/>
  <c r="J113" i="3"/>
  <c r="K113" i="3" s="1"/>
  <c r="J114" i="3"/>
  <c r="K114" i="3" s="1"/>
  <c r="J115" i="3"/>
  <c r="K115" i="3" s="1"/>
  <c r="J116" i="3"/>
  <c r="K116" i="3" s="1"/>
  <c r="J117" i="3"/>
  <c r="K117" i="3" s="1"/>
  <c r="J118" i="3"/>
  <c r="K118" i="3" s="1"/>
  <c r="J119" i="3"/>
  <c r="K119" i="3" s="1"/>
  <c r="J126" i="3"/>
  <c r="K126" i="3" s="1"/>
  <c r="J122" i="3"/>
  <c r="K122" i="3" s="1"/>
  <c r="J123" i="3"/>
  <c r="K123" i="3" s="1"/>
  <c r="I109" i="3"/>
  <c r="N109" i="3" s="1"/>
  <c r="J109" i="3" s="1"/>
  <c r="J110" i="3"/>
  <c r="K110" i="3" s="1"/>
  <c r="E101" i="3"/>
  <c r="N101" i="3" s="1"/>
  <c r="F101" i="3" s="1"/>
  <c r="B84" i="3"/>
  <c r="F96" i="3"/>
  <c r="K109" i="3" l="1"/>
  <c r="K130" i="3" s="1"/>
  <c r="F83" i="3"/>
  <c r="F102" i="3"/>
</calcChain>
</file>

<file path=xl/sharedStrings.xml><?xml version="1.0" encoding="utf-8"?>
<sst xmlns="http://schemas.openxmlformats.org/spreadsheetml/2006/main" count="162" uniqueCount="116">
  <si>
    <t>№</t>
  </si>
  <si>
    <t>Автори</t>
  </si>
  <si>
    <t>Книга за игри и занимания с малкото дете</t>
  </si>
  <si>
    <t>И. Колева и др.</t>
  </si>
  <si>
    <t>Заявено количество</t>
  </si>
  <si>
    <t>Да възпитаваме правилно малкото дете</t>
  </si>
  <si>
    <t>С. Уолкоф и др.</t>
  </si>
  <si>
    <t>Брой</t>
  </si>
  <si>
    <t>В. Гюрова и др.</t>
  </si>
  <si>
    <t>Наименование на помагалото</t>
  </si>
  <si>
    <t>ИЗДАТЕЛСТВО „ПРОСВЕТА – СОФИЯ“ АД</t>
  </si>
  <si>
    <t>www.prosveta.bg</t>
  </si>
  <si>
    <t>Чуден свят. Български език и литература</t>
  </si>
  <si>
    <t>Божидар Ангелов, Пенка Вълчева</t>
  </si>
  <si>
    <t>Чуден свят. Математика</t>
  </si>
  <si>
    <t>Чуден свят. Околен свят</t>
  </si>
  <si>
    <t>Чуден свят. Изобразително изкуство</t>
  </si>
  <si>
    <t>Севдалина Витанова, Галина Георгиева</t>
  </si>
  <si>
    <t>Л. Зафирова, Б. Ангелов, С. Витанова</t>
  </si>
  <si>
    <t>Лучия Ангелова, Гергана Михайлова</t>
  </si>
  <si>
    <t>Любен Витанов</t>
  </si>
  <si>
    <t>Чуден свят. Конструиране и технологии</t>
  </si>
  <si>
    <t>Наименование на познавателната книжка</t>
  </si>
  <si>
    <t>Г. Иванов</t>
  </si>
  <si>
    <t>Ръка за ръка. Вълшебства от думи</t>
  </si>
  <si>
    <t>Ръка за ръка. Хайде да рисуваме!</t>
  </si>
  <si>
    <t>Ръка за ръка. На работа, ръчички!</t>
  </si>
  <si>
    <t>Б. Ангелов и др.</t>
  </si>
  <si>
    <t>В. Ванева, Т. Велинова</t>
  </si>
  <si>
    <t>0.00 лв.</t>
  </si>
  <si>
    <t xml:space="preserve">Допълнително към комплекта: </t>
  </si>
  <si>
    <t>Екземпляр за учителя с допълнителна търговска отстъпка</t>
  </si>
  <si>
    <t>Заглавие</t>
  </si>
  <si>
    <t>TO</t>
  </si>
  <si>
    <t>Цена с TO</t>
  </si>
  <si>
    <t>С. Витанова и др.</t>
  </si>
  <si>
    <t>Л. Зафирова и др.</t>
  </si>
  <si>
    <t>В. Ванева и др.</t>
  </si>
  <si>
    <t>Допълнителен екземпляр за учителя с търговска отстъпка</t>
  </si>
  <si>
    <t>Обща стойност</t>
  </si>
  <si>
    <t>ТО</t>
  </si>
  <si>
    <t xml:space="preserve">Цена </t>
  </si>
  <si>
    <t>Ценa с ТО</t>
  </si>
  <si>
    <t>ЗАЯВКА</t>
  </si>
  <si>
    <t>Ръка за ръка. Здравейте, приятели!</t>
  </si>
  <si>
    <t>В цената на комплект познавателни книжки е включена търговската отстъпка.</t>
  </si>
  <si>
    <t>Сума с ТО</t>
  </si>
  <si>
    <t xml:space="preserve">
</t>
  </si>
  <si>
    <t>................................................................................................................................................................</t>
  </si>
  <si>
    <r>
      <t xml:space="preserve">Държава: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</t>
    </r>
  </si>
  <si>
    <r>
      <t xml:space="preserve">Населено място: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</t>
    </r>
  </si>
  <si>
    <r>
      <t xml:space="preserve">Пощенски код: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</t>
    </r>
  </si>
  <si>
    <r>
      <t xml:space="preserve">МОЛ: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....................................................................................................................................................</t>
    </r>
  </si>
  <si>
    <r>
      <t xml:space="preserve">Лице за контакт: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</t>
    </r>
  </si>
  <si>
    <r>
      <t xml:space="preserve">Директор: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</t>
    </r>
  </si>
  <si>
    <r>
      <t>Стационарен телефон на лице за контакт:</t>
    </r>
    <r>
      <rPr>
        <sz val="12"/>
        <color indexed="8"/>
        <rFont val="Times New Roman"/>
        <family val="1"/>
        <charset val="204"/>
      </rPr>
      <t xml:space="preserve"> ..................................................................................</t>
    </r>
  </si>
  <si>
    <t>Сценарии за тържества в детската градина</t>
  </si>
  <si>
    <t>Ръка за ръка. Колко и защо?</t>
  </si>
  <si>
    <t>О. Занков, Р. Генков</t>
  </si>
  <si>
    <r>
      <t xml:space="preserve">Адрес: </t>
    </r>
    <r>
      <rPr>
        <sz val="12"/>
        <color indexed="8"/>
        <rFont val="Times New Roman"/>
        <family val="1"/>
        <charset val="204"/>
      </rPr>
      <t>..................................................................................................................................................</t>
    </r>
  </si>
  <si>
    <t xml:space="preserve"> (Попълва се само ако сте данъчно задължено лице)</t>
  </si>
  <si>
    <t>(да/не)</t>
  </si>
  <si>
    <t>(посочете желания вариант)</t>
  </si>
  <si>
    <t>(посочете желаната валута)</t>
  </si>
  <si>
    <t>Пощенски код:</t>
  </si>
  <si>
    <t>Адрес:</t>
  </si>
  <si>
    <t>Име и телефон за връзка:</t>
  </si>
  <si>
    <t>2. BGN/EUR/USD</t>
  </si>
  <si>
    <t>………………………….........................................</t>
  </si>
  <si>
    <t>………………………...........................................</t>
  </si>
  <si>
    <t>……..............................................................................................................................</t>
  </si>
  <si>
    <t>…….......................................</t>
  </si>
  <si>
    <t>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</si>
  <si>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Общ брой групи 3 - 4 години: </t>
    </r>
    <r>
      <rPr>
        <sz val="8"/>
        <rFont val="Times New Roman"/>
        <family val="1"/>
        <charset val="204"/>
      </rPr>
      <t/>
    </r>
  </si>
  <si>
    <t xml:space="preserve">Общ брой деца 3 - 4 години: </t>
  </si>
  <si>
    <t>Комплект „Чуден свят“ за 3 - 4 години</t>
  </si>
  <si>
    <t>Цветовете</t>
  </si>
  <si>
    <t>Кристиан Гънзи</t>
  </si>
  <si>
    <t>Моето тяло</t>
  </si>
  <si>
    <t>Зоологическа градина</t>
  </si>
  <si>
    <t>Числата</t>
  </si>
  <si>
    <t xml:space="preserve">Р. Дюлгерова и др. </t>
  </si>
  <si>
    <t>Робин Маклър</t>
  </si>
  <si>
    <t>Д. Гюров</t>
  </si>
  <si>
    <t>Б. Ангелов, Л. Витанов</t>
  </si>
  <si>
    <t>Л. Ангелова и др.</t>
  </si>
  <si>
    <t>О. Занков и др.</t>
  </si>
  <si>
    <t>………………………………….....………….....…….</t>
  </si>
  <si>
    <t>……...............................................................................................................................</t>
  </si>
  <si>
    <t>Комплект „Ръка за ръка“ за 3 - 4 години</t>
  </si>
  <si>
    <t>Чуден свят. Игри по всички образователни направления 3 - 4 години.</t>
  </si>
  <si>
    <t>Модели на педагогическо взаимодействие семейство - детска градина</t>
  </si>
  <si>
    <t>СУМА С ДДС:</t>
  </si>
  <si>
    <t>Ед. цена с ДДС:</t>
  </si>
  <si>
    <t>……………………………………………………………………..</t>
  </si>
  <si>
    <t>За учителя получавате екземпляр от книжките.
(Mоля, отбележете при необходимост.)</t>
  </si>
  <si>
    <t>Чуден свят. Игри по всички образователни направления</t>
  </si>
  <si>
    <t>Наименование на заявителя:</t>
  </si>
  <si>
    <t>Мобилен телефон на лице за контакт: ........................................................................................</t>
  </si>
  <si>
    <t>Имейл на лице за контакт: .............................................................................................................</t>
  </si>
  <si>
    <t xml:space="preserve">   VAT номер или друг идентифициращ номер, издаден от местните данъчни органи</t>
  </si>
  <si>
    <t xml:space="preserve">      1. Желая да получа заявените познавателни книжки и помагала на място от складовата база на „Просвета“.</t>
  </si>
  <si>
    <t xml:space="preserve">      2. Желая да ползвам транспортна услуга и да получа заявените познавателни книжки и помагала на следния адрес:</t>
  </si>
  <si>
    <t xml:space="preserve">Държава:   </t>
  </si>
  <si>
    <t xml:space="preserve">        1. В брой/с банков превод </t>
  </si>
  <si>
    <t>Към комплекта получавате книга за учителя и музикален диск.</t>
  </si>
  <si>
    <t>СУМA С ДДС:</t>
  </si>
  <si>
    <t xml:space="preserve">При поръчка на всяко от следните заглавия издателството предоставя 20% търговска отстъпка.  </t>
  </si>
  <si>
    <t>Изготвил заявката (име, фамилия)</t>
  </si>
  <si>
    <t>ОБЩО СУМА
 С ДДС:</t>
  </si>
  <si>
    <t>Пъстър свят. Да учим по-лесно български език и литература. 3 – 4 години</t>
  </si>
  <si>
    <t>Е. Тополска, К. Вълева</t>
  </si>
  <si>
    <t>В училището на Бухалчето. 3 години. Да подготвим детето за писане</t>
  </si>
  <si>
    <t>Заявки за помагала за I възрастова група (3 – 4 години)</t>
  </si>
  <si>
    <t>за закупуване на познавателни книжки и помагала за I възрастова група (3 – 4 години)
за деца, живеещи в чужбина, за учебната 2025/2026 година, съгласно ПМС № 90/29.05.2018 г., 
по програма „Роден език и култура зад граница“ и ПМС № 79/13.04.2016 г.
на издателствата „Просвета - София“ АД и „Просвета Азбуки“ ООД</t>
  </si>
  <si>
    <t>…..........................................................................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</si>
</sst>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лв.&quot;_-;\-* #,##0.00\ &quot;лв.&quot;_-;_-* &quot;-&quot;??\ &quot;лв.&quot;_-;_-@_-"/>
    <numFmt numFmtId="164" formatCode="#,##0_);\-#,##0"/>
    <numFmt numFmtId="165" formatCode="#,##0.00\ &quot;лв.&quot;"/>
    <numFmt numFmtId="166" formatCode="0.000"/>
    <numFmt numFmtId="167" formatCode="#,##0.00\ &quot;лв.&quot;;[Red]#,##0.00\ &quot;лв.&quot;"/>
  </numFmts>
  <fonts count="53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</font>
    <font>
      <i/>
      <sz val="1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4" fillId="0" borderId="0"/>
    <xf numFmtId="0" fontId="4" fillId="23" borderId="7" applyNumberFormat="0" applyFon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2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2" fillId="0" borderId="0" xfId="0" applyFont="1"/>
    <xf numFmtId="0" fontId="1" fillId="0" borderId="0" xfId="0" applyFont="1" applyAlignment="1">
      <alignment horizontal="right"/>
    </xf>
    <xf numFmtId="0" fontId="24" fillId="0" borderId="0" xfId="38" applyFont="1" applyAlignment="1">
      <alignment horizontal="left"/>
    </xf>
    <xf numFmtId="166" fontId="1" fillId="0" borderId="0" xfId="0" applyNumberFormat="1" applyFont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left"/>
    </xf>
    <xf numFmtId="0" fontId="32" fillId="26" borderId="12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left" vertical="center"/>
    </xf>
    <xf numFmtId="1" fontId="32" fillId="0" borderId="11" xfId="0" applyNumberFormat="1" applyFont="1" applyBorder="1" applyAlignment="1" applyProtection="1">
      <alignment horizontal="center" vertical="center"/>
      <protection locked="0"/>
    </xf>
    <xf numFmtId="0" fontId="32" fillId="0" borderId="0" xfId="0" applyFont="1" applyAlignment="1">
      <alignment vertical="center"/>
    </xf>
    <xf numFmtId="1" fontId="32" fillId="0" borderId="10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1" fillId="0" borderId="0" xfId="0" applyFont="1" applyAlignment="1">
      <alignment horizontal="right"/>
    </xf>
    <xf numFmtId="0" fontId="34" fillId="0" borderId="0" xfId="0" applyFont="1"/>
    <xf numFmtId="164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/>
    </xf>
    <xf numFmtId="164" fontId="35" fillId="0" borderId="13" xfId="0" applyNumberFormat="1" applyFont="1" applyBorder="1" applyAlignment="1">
      <alignment horizontal="center" vertical="center" wrapText="1"/>
    </xf>
    <xf numFmtId="164" fontId="35" fillId="0" borderId="0" xfId="0" applyNumberFormat="1" applyFont="1" applyAlignment="1">
      <alignment horizontal="center" vertical="center" wrapText="1"/>
    </xf>
    <xf numFmtId="0" fontId="35" fillId="0" borderId="0" xfId="0" applyFont="1"/>
    <xf numFmtId="165" fontId="33" fillId="0" borderId="0" xfId="0" applyNumberFormat="1" applyFont="1" applyAlignment="1">
      <alignment vertical="center"/>
    </xf>
    <xf numFmtId="164" fontId="32" fillId="0" borderId="13" xfId="0" applyNumberFormat="1" applyFont="1" applyBorder="1" applyAlignment="1">
      <alignment horizontal="center" vertical="center" wrapText="1"/>
    </xf>
    <xf numFmtId="49" fontId="32" fillId="0" borderId="10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vertical="top" wrapText="1"/>
    </xf>
    <xf numFmtId="0" fontId="36" fillId="0" borderId="0" xfId="0" applyFont="1"/>
    <xf numFmtId="0" fontId="33" fillId="0" borderId="0" xfId="0" applyFont="1" applyAlignment="1">
      <alignment horizontal="right"/>
    </xf>
    <xf numFmtId="164" fontId="32" fillId="0" borderId="0" xfId="0" applyNumberFormat="1" applyFont="1" applyAlignment="1">
      <alignment vertical="center" wrapText="1"/>
    </xf>
    <xf numFmtId="166" fontId="33" fillId="0" borderId="0" xfId="0" applyNumberFormat="1" applyFont="1"/>
    <xf numFmtId="165" fontId="31" fillId="0" borderId="0" xfId="0" applyNumberFormat="1" applyFont="1" applyAlignment="1">
      <alignment horizontal="center" vertical="center"/>
    </xf>
    <xf numFmtId="166" fontId="31" fillId="0" borderId="0" xfId="0" applyNumberFormat="1" applyFont="1"/>
    <xf numFmtId="164" fontId="32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vertical="center"/>
    </xf>
    <xf numFmtId="0" fontId="34" fillId="0" borderId="0" xfId="38" applyFont="1"/>
    <xf numFmtId="164" fontId="31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left"/>
    </xf>
    <xf numFmtId="1" fontId="37" fillId="24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vertical="center"/>
    </xf>
    <xf numFmtId="164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vertical="center"/>
    </xf>
    <xf numFmtId="164" fontId="31" fillId="0" borderId="0" xfId="0" applyNumberFormat="1" applyFont="1" applyAlignment="1">
      <alignment vertical="center"/>
    </xf>
    <xf numFmtId="164" fontId="32" fillId="0" borderId="0" xfId="0" applyNumberFormat="1" applyFont="1" applyAlignment="1">
      <alignment horizontal="right" vertical="center" wrapText="1"/>
    </xf>
    <xf numFmtId="164" fontId="31" fillId="0" borderId="0" xfId="0" applyNumberFormat="1" applyFont="1" applyAlignment="1">
      <alignment horizontal="right" vertical="center"/>
    </xf>
    <xf numFmtId="166" fontId="32" fillId="0" borderId="0" xfId="0" applyNumberFormat="1" applyFont="1" applyAlignment="1">
      <alignment horizontal="right" vertical="center" wrapText="1"/>
    </xf>
    <xf numFmtId="0" fontId="31" fillId="0" borderId="0" xfId="38" applyFont="1"/>
    <xf numFmtId="0" fontId="31" fillId="0" borderId="0" xfId="38" applyFont="1" applyAlignment="1">
      <alignment horizontal="right"/>
    </xf>
    <xf numFmtId="0" fontId="35" fillId="0" borderId="28" xfId="0" applyFont="1" applyBorder="1" applyAlignment="1">
      <alignment horizontal="center" vertical="center" wrapText="1"/>
    </xf>
    <xf numFmtId="164" fontId="35" fillId="0" borderId="28" xfId="0" applyNumberFormat="1" applyFont="1" applyBorder="1" applyAlignment="1">
      <alignment horizontal="center" vertical="center" wrapText="1"/>
    </xf>
    <xf numFmtId="9" fontId="33" fillId="0" borderId="29" xfId="0" applyNumberFormat="1" applyFont="1" applyBorder="1" applyAlignment="1">
      <alignment horizontal="center" vertical="center" wrapText="1"/>
    </xf>
    <xf numFmtId="165" fontId="33" fillId="25" borderId="28" xfId="0" applyNumberFormat="1" applyFont="1" applyFill="1" applyBorder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 wrapText="1"/>
    </xf>
    <xf numFmtId="164" fontId="32" fillId="0" borderId="30" xfId="0" applyNumberFormat="1" applyFont="1" applyBorder="1" applyAlignment="1">
      <alignment horizontal="center" vertical="top" wrapText="1"/>
    </xf>
    <xf numFmtId="0" fontId="32" fillId="0" borderId="28" xfId="0" applyFont="1" applyBorder="1" applyAlignment="1">
      <alignment horizontal="center" vertical="center" wrapText="1"/>
    </xf>
    <xf numFmtId="164" fontId="32" fillId="0" borderId="28" xfId="0" applyNumberFormat="1" applyFont="1" applyBorder="1" applyAlignment="1">
      <alignment horizontal="center" vertical="center" wrapText="1"/>
    </xf>
    <xf numFmtId="9" fontId="31" fillId="0" borderId="29" xfId="0" applyNumberFormat="1" applyFont="1" applyBorder="1" applyAlignment="1">
      <alignment horizontal="center" vertical="center" wrapText="1"/>
    </xf>
    <xf numFmtId="165" fontId="31" fillId="0" borderId="28" xfId="0" applyNumberFormat="1" applyFont="1" applyBorder="1" applyAlignment="1">
      <alignment horizontal="center" vertical="center" wrapText="1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0" fontId="39" fillId="0" borderId="0" xfId="0" applyFont="1"/>
    <xf numFmtId="0" fontId="30" fillId="0" borderId="0" xfId="0" applyFont="1"/>
    <xf numFmtId="164" fontId="40" fillId="0" borderId="0" xfId="0" applyNumberFormat="1" applyFont="1" applyAlignment="1">
      <alignment vertical="top" wrapText="1"/>
    </xf>
    <xf numFmtId="0" fontId="41" fillId="0" borderId="0" xfId="0" applyFont="1"/>
    <xf numFmtId="164" fontId="35" fillId="26" borderId="12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right" vertical="center" wrapText="1" indent="1"/>
    </xf>
    <xf numFmtId="165" fontId="32" fillId="26" borderId="10" xfId="0" applyNumberFormat="1" applyFont="1" applyFill="1" applyBorder="1" applyAlignment="1">
      <alignment horizontal="center" vertical="center"/>
    </xf>
    <xf numFmtId="165" fontId="32" fillId="26" borderId="28" xfId="0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5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31" fillId="0" borderId="10" xfId="0" applyNumberFormat="1" applyFont="1" applyBorder="1" applyAlignment="1">
      <alignment horizontal="left" vertical="center"/>
    </xf>
    <xf numFmtId="165" fontId="28" fillId="0" borderId="10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 applyProtection="1">
      <alignment horizontal="center" vertical="center"/>
      <protection locked="0"/>
    </xf>
    <xf numFmtId="49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right" vertical="center"/>
    </xf>
    <xf numFmtId="0" fontId="28" fillId="0" borderId="10" xfId="0" applyFont="1" applyBorder="1" applyAlignment="1">
      <alignment horizontal="left" vertical="center" wrapText="1"/>
    </xf>
    <xf numFmtId="0" fontId="28" fillId="0" borderId="10" xfId="0" applyFont="1" applyBorder="1" applyAlignment="1">
      <alignment vertical="center"/>
    </xf>
    <xf numFmtId="164" fontId="28" fillId="0" borderId="10" xfId="0" applyNumberFormat="1" applyFont="1" applyBorder="1" applyAlignment="1">
      <alignment horizontal="left" vertical="center" wrapText="1"/>
    </xf>
    <xf numFmtId="9" fontId="28" fillId="24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vertical="center"/>
    </xf>
    <xf numFmtId="0" fontId="26" fillId="0" borderId="0" xfId="38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6" fillId="0" borderId="0" xfId="0" applyFont="1" applyAlignment="1">
      <alignment horizontal="left" vertical="center"/>
    </xf>
    <xf numFmtId="0" fontId="2" fillId="25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6" fillId="0" borderId="0" xfId="0" applyFont="1" applyAlignment="1">
      <alignment vertical="top"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justify"/>
    </xf>
    <xf numFmtId="0" fontId="2" fillId="0" borderId="0" xfId="0" applyFont="1" applyAlignment="1">
      <alignment horizontal="right" vertical="justify" wrapText="1"/>
    </xf>
    <xf numFmtId="1" fontId="37" fillId="0" borderId="10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/>
    <xf numFmtId="165" fontId="25" fillId="0" borderId="14" xfId="0" applyNumberFormat="1" applyFont="1" applyBorder="1"/>
    <xf numFmtId="2" fontId="3" fillId="0" borderId="0" xfId="0" applyNumberFormat="1" applyFont="1"/>
    <xf numFmtId="0" fontId="1" fillId="0" borderId="12" xfId="0" applyFont="1" applyBorder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164" fontId="3" fillId="27" borderId="10" xfId="0" applyNumberFormat="1" applyFont="1" applyFill="1" applyBorder="1" applyAlignment="1">
      <alignment horizontal="left" vertical="center" wrapText="1"/>
    </xf>
    <xf numFmtId="164" fontId="42" fillId="0" borderId="17" xfId="0" applyNumberFormat="1" applyFont="1" applyBorder="1" applyAlignment="1">
      <alignment vertical="center" wrapText="1"/>
    </xf>
    <xf numFmtId="164" fontId="42" fillId="0" borderId="18" xfId="0" applyNumberFormat="1" applyFont="1" applyBorder="1" applyAlignment="1">
      <alignment vertical="center" wrapText="1"/>
    </xf>
    <xf numFmtId="1" fontId="31" fillId="0" borderId="0" xfId="0" applyNumberFormat="1" applyFont="1" applyAlignment="1">
      <alignment horizontal="center" wrapText="1"/>
    </xf>
    <xf numFmtId="164" fontId="44" fillId="0" borderId="17" xfId="0" applyNumberFormat="1" applyFont="1" applyBorder="1" applyAlignment="1">
      <alignment vertical="center" wrapText="1"/>
    </xf>
    <xf numFmtId="164" fontId="44" fillId="0" borderId="18" xfId="0" applyNumberFormat="1" applyFont="1" applyBorder="1" applyAlignment="1">
      <alignment vertical="center" wrapText="1"/>
    </xf>
    <xf numFmtId="164" fontId="44" fillId="0" borderId="0" xfId="0" applyNumberFormat="1" applyFont="1" applyAlignment="1">
      <alignment horizontal="left" vertical="center" wrapText="1" indent="6"/>
    </xf>
    <xf numFmtId="164" fontId="31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horizontal="center" vertical="center"/>
    </xf>
    <xf numFmtId="164" fontId="28" fillId="0" borderId="10" xfId="0" applyNumberFormat="1" applyFont="1" applyBorder="1" applyAlignment="1">
      <alignment vertical="center" wrapText="1"/>
    </xf>
    <xf numFmtId="0" fontId="28" fillId="0" borderId="10" xfId="0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4" fontId="43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165" fontId="3" fillId="0" borderId="11" xfId="0" applyNumberFormat="1" applyFont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51" fillId="0" borderId="11" xfId="0" applyNumberFormat="1" applyFont="1" applyBorder="1" applyAlignment="1">
      <alignment horizontal="center" vertical="center"/>
    </xf>
    <xf numFmtId="165" fontId="32" fillId="0" borderId="10" xfId="0" applyNumberFormat="1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/>
    </xf>
    <xf numFmtId="165" fontId="28" fillId="25" borderId="10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35" fillId="27" borderId="10" xfId="0" applyFont="1" applyFill="1" applyBorder="1" applyAlignment="1">
      <alignment horizontal="center" vertical="center" wrapText="1"/>
    </xf>
    <xf numFmtId="0" fontId="46" fillId="0" borderId="0" xfId="34" applyFont="1" applyFill="1" applyBorder="1" applyAlignment="1" applyProtection="1">
      <alignment horizontal="center" vertical="top" wrapText="1"/>
    </xf>
    <xf numFmtId="0" fontId="1" fillId="0" borderId="0" xfId="0" applyFont="1" applyAlignment="1">
      <alignment horizontal="right" vertical="top"/>
    </xf>
    <xf numFmtId="0" fontId="3" fillId="0" borderId="10" xfId="0" applyFont="1" applyBorder="1" applyAlignment="1">
      <alignment vertical="center"/>
    </xf>
    <xf numFmtId="167" fontId="28" fillId="0" borderId="10" xfId="0" applyNumberFormat="1" applyFont="1" applyBorder="1" applyAlignment="1">
      <alignment horizontal="center" vertical="center"/>
    </xf>
    <xf numFmtId="167" fontId="3" fillId="0" borderId="10" xfId="0" applyNumberFormat="1" applyFont="1" applyBorder="1" applyAlignment="1">
      <alignment horizontal="center" vertical="center"/>
    </xf>
    <xf numFmtId="0" fontId="3" fillId="27" borderId="10" xfId="0" applyFont="1" applyFill="1" applyBorder="1" applyAlignment="1">
      <alignment vertical="center"/>
    </xf>
    <xf numFmtId="165" fontId="28" fillId="0" borderId="43" xfId="0" applyNumberFormat="1" applyFont="1" applyBorder="1" applyAlignment="1">
      <alignment horizontal="center" vertical="center"/>
    </xf>
    <xf numFmtId="9" fontId="28" fillId="24" borderId="43" xfId="0" applyNumberFormat="1" applyFont="1" applyFill="1" applyBorder="1" applyAlignment="1">
      <alignment horizontal="center" vertical="center"/>
    </xf>
    <xf numFmtId="1" fontId="52" fillId="0" borderId="10" xfId="0" applyNumberFormat="1" applyFont="1" applyBorder="1" applyAlignment="1" applyProtection="1">
      <alignment horizontal="center" vertical="center" wrapText="1"/>
      <protection locked="0"/>
    </xf>
    <xf numFmtId="1" fontId="51" fillId="0" borderId="13" xfId="0" applyNumberFormat="1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164" fontId="31" fillId="0" borderId="10" xfId="0" applyNumberFormat="1" applyFont="1" applyBorder="1" applyAlignment="1">
      <alignment horizontal="left" vertical="center"/>
    </xf>
    <xf numFmtId="0" fontId="32" fillId="26" borderId="10" xfId="0" applyFont="1" applyFill="1" applyBorder="1" applyAlignment="1">
      <alignment horizontal="center" vertical="center" wrapText="1"/>
    </xf>
    <xf numFmtId="0" fontId="32" fillId="26" borderId="10" xfId="38" applyFont="1" applyFill="1" applyBorder="1" applyAlignment="1">
      <alignment horizontal="center" vertical="center"/>
    </xf>
    <xf numFmtId="164" fontId="32" fillId="26" borderId="10" xfId="0" applyNumberFormat="1" applyFont="1" applyFill="1" applyBorder="1" applyAlignment="1">
      <alignment horizontal="center" vertical="center" wrapText="1"/>
    </xf>
    <xf numFmtId="0" fontId="35" fillId="26" borderId="10" xfId="0" applyFont="1" applyFill="1" applyBorder="1" applyAlignment="1">
      <alignment horizontal="right" vertical="center" wrapText="1" indent="1"/>
    </xf>
    <xf numFmtId="0" fontId="43" fillId="0" borderId="0" xfId="0" applyFont="1" applyAlignment="1">
      <alignment horizontal="center" vertical="center" wrapText="1"/>
    </xf>
    <xf numFmtId="0" fontId="32" fillId="0" borderId="10" xfId="0" applyFont="1" applyBorder="1" applyAlignment="1">
      <alignment horizontal="center" vertical="center"/>
    </xf>
    <xf numFmtId="164" fontId="42" fillId="0" borderId="0" xfId="0" applyNumberFormat="1" applyFont="1" applyAlignment="1">
      <alignment horizontal="left" vertical="center" wrapText="1"/>
    </xf>
    <xf numFmtId="164" fontId="42" fillId="0" borderId="3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/>
    </xf>
    <xf numFmtId="164" fontId="35" fillId="0" borderId="12" xfId="0" applyNumberFormat="1" applyFont="1" applyBorder="1" applyAlignment="1">
      <alignment horizontal="center" vertical="center" wrapText="1"/>
    </xf>
    <xf numFmtId="164" fontId="35" fillId="0" borderId="11" xfId="0" applyNumberFormat="1" applyFont="1" applyBorder="1" applyAlignment="1">
      <alignment horizontal="center" vertical="center" wrapText="1"/>
    </xf>
    <xf numFmtId="164" fontId="33" fillId="0" borderId="0" xfId="0" applyNumberFormat="1" applyFont="1" applyAlignment="1">
      <alignment horizontal="center" vertical="center" wrapText="1"/>
    </xf>
    <xf numFmtId="164" fontId="33" fillId="0" borderId="0" xfId="0" applyNumberFormat="1" applyFont="1" applyAlignment="1">
      <alignment horizontal="left" vertical="center" wrapText="1"/>
    </xf>
    <xf numFmtId="0" fontId="31" fillId="0" borderId="10" xfId="0" applyFont="1" applyBorder="1" applyAlignment="1">
      <alignment horizontal="center" vertical="center"/>
    </xf>
    <xf numFmtId="0" fontId="33" fillId="0" borderId="33" xfId="0" applyFont="1" applyBorder="1" applyAlignment="1">
      <alignment horizontal="left" vertical="center" wrapText="1"/>
    </xf>
    <xf numFmtId="0" fontId="33" fillId="0" borderId="34" xfId="0" applyFont="1" applyBorder="1" applyAlignment="1">
      <alignment horizontal="left" vertical="center" wrapText="1"/>
    </xf>
    <xf numFmtId="0" fontId="47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wrapText="1"/>
    </xf>
    <xf numFmtId="0" fontId="35" fillId="28" borderId="33" xfId="0" applyFont="1" applyFill="1" applyBorder="1" applyAlignment="1">
      <alignment vertical="center" wrapText="1"/>
    </xf>
    <xf numFmtId="0" fontId="35" fillId="28" borderId="36" xfId="0" applyFont="1" applyFill="1" applyBorder="1" applyAlignment="1">
      <alignment vertical="center" wrapText="1"/>
    </xf>
    <xf numFmtId="0" fontId="35" fillId="28" borderId="34" xfId="0" applyFont="1" applyFill="1" applyBorder="1" applyAlignment="1">
      <alignment vertical="center" wrapText="1"/>
    </xf>
    <xf numFmtId="164" fontId="44" fillId="0" borderId="0" xfId="0" applyNumberFormat="1" applyFont="1" applyAlignment="1">
      <alignment horizontal="left" vertical="center" wrapText="1" indent="6"/>
    </xf>
    <xf numFmtId="164" fontId="43" fillId="0" borderId="0" xfId="0" applyNumberFormat="1" applyFont="1" applyAlignment="1">
      <alignment horizontal="center" vertical="top" wrapText="1"/>
    </xf>
    <xf numFmtId="164" fontId="31" fillId="0" borderId="0" xfId="0" applyNumberFormat="1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center" vertical="top" wrapText="1"/>
      <protection locked="0"/>
    </xf>
    <xf numFmtId="0" fontId="26" fillId="0" borderId="0" xfId="0" applyFont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center"/>
      <protection locked="0"/>
    </xf>
    <xf numFmtId="0" fontId="45" fillId="29" borderId="0" xfId="0" applyFont="1" applyFill="1" applyAlignment="1">
      <alignment horizontal="center" vertical="center" wrapText="1"/>
    </xf>
    <xf numFmtId="0" fontId="46" fillId="0" borderId="0" xfId="34" applyFont="1" applyAlignment="1" applyProtection="1">
      <alignment horizontal="center" vertical="top" wrapText="1"/>
    </xf>
    <xf numFmtId="0" fontId="45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2" fillId="0" borderId="0" xfId="0" applyFont="1" applyAlignment="1">
      <alignment horizontal="center" wrapText="1"/>
    </xf>
    <xf numFmtId="0" fontId="32" fillId="0" borderId="16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 applyProtection="1">
      <alignment horizontal="center" vertical="center"/>
      <protection locked="0"/>
    </xf>
    <xf numFmtId="164" fontId="43" fillId="0" borderId="0" xfId="0" applyNumberFormat="1" applyFont="1" applyAlignment="1">
      <alignment horizontal="center" vertical="center" wrapText="1"/>
    </xf>
    <xf numFmtId="164" fontId="32" fillId="0" borderId="10" xfId="0" applyNumberFormat="1" applyFont="1" applyBorder="1" applyAlignment="1">
      <alignment horizontal="center" vertical="center" wrapText="1"/>
    </xf>
    <xf numFmtId="0" fontId="32" fillId="26" borderId="39" xfId="0" applyFont="1" applyFill="1" applyBorder="1" applyAlignment="1">
      <alignment horizontal="right" vertical="center" indent="1"/>
    </xf>
    <xf numFmtId="0" fontId="32" fillId="26" borderId="40" xfId="0" applyFont="1" applyFill="1" applyBorder="1" applyAlignment="1">
      <alignment horizontal="right" vertical="center" indent="1"/>
    </xf>
    <xf numFmtId="0" fontId="32" fillId="26" borderId="25" xfId="0" applyFont="1" applyFill="1" applyBorder="1" applyAlignment="1">
      <alignment horizontal="right" vertical="center" indent="1"/>
    </xf>
    <xf numFmtId="0" fontId="32" fillId="26" borderId="26" xfId="0" applyFont="1" applyFill="1" applyBorder="1" applyAlignment="1">
      <alignment horizontal="right" vertical="center" indent="1"/>
    </xf>
    <xf numFmtId="165" fontId="32" fillId="26" borderId="41" xfId="0" applyNumberFormat="1" applyFont="1" applyFill="1" applyBorder="1" applyAlignment="1">
      <alignment horizontal="center" vertical="center"/>
    </xf>
    <xf numFmtId="165" fontId="32" fillId="26" borderId="42" xfId="0" applyNumberFormat="1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/>
    </xf>
    <xf numFmtId="0" fontId="35" fillId="24" borderId="10" xfId="0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horizontal="right" vertical="center" wrapText="1" indent="1"/>
    </xf>
    <xf numFmtId="0" fontId="32" fillId="26" borderId="10" xfId="0" applyFont="1" applyFill="1" applyBorder="1" applyAlignment="1">
      <alignment horizontal="center" vertical="center"/>
    </xf>
    <xf numFmtId="0" fontId="35" fillId="27" borderId="10" xfId="0" applyFont="1" applyFill="1" applyBorder="1" applyAlignment="1">
      <alignment horizontal="center" vertical="center" wrapText="1"/>
    </xf>
    <xf numFmtId="0" fontId="42" fillId="0" borderId="31" xfId="0" applyFont="1" applyBorder="1" applyAlignment="1">
      <alignment horizontal="center" wrapText="1"/>
    </xf>
    <xf numFmtId="0" fontId="42" fillId="0" borderId="32" xfId="0" applyFont="1" applyBorder="1" applyAlignment="1">
      <alignment horizontal="center" wrapText="1"/>
    </xf>
    <xf numFmtId="0" fontId="31" fillId="0" borderId="10" xfId="0" applyFont="1" applyBorder="1" applyAlignment="1">
      <alignment horizontal="left" vertical="center" wrapText="1"/>
    </xf>
    <xf numFmtId="0" fontId="35" fillId="0" borderId="33" xfId="0" applyFont="1" applyBorder="1" applyAlignment="1">
      <alignment horizontal="center" vertical="center" wrapText="1"/>
    </xf>
    <xf numFmtId="0" fontId="35" fillId="0" borderId="34" xfId="0" applyFont="1" applyBorder="1" applyAlignment="1">
      <alignment horizontal="center" vertical="center" wrapText="1"/>
    </xf>
    <xf numFmtId="164" fontId="44" fillId="0" borderId="0" xfId="0" applyNumberFormat="1" applyFont="1" applyAlignment="1">
      <alignment horizontal="left" wrapText="1"/>
    </xf>
    <xf numFmtId="164" fontId="44" fillId="0" borderId="30" xfId="0" applyNumberFormat="1" applyFont="1" applyBorder="1" applyAlignment="1">
      <alignment horizontal="left" wrapText="1"/>
    </xf>
    <xf numFmtId="0" fontId="33" fillId="0" borderId="12" xfId="0" applyFont="1" applyBorder="1" applyAlignment="1">
      <alignment horizontal="left" vertical="center"/>
    </xf>
    <xf numFmtId="0" fontId="33" fillId="0" borderId="38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164" fontId="50" fillId="26" borderId="19" xfId="0" applyNumberFormat="1" applyFont="1" applyFill="1" applyBorder="1" applyAlignment="1">
      <alignment horizontal="right" vertical="center" wrapText="1" indent="1"/>
    </xf>
    <xf numFmtId="164" fontId="50" fillId="26" borderId="20" xfId="0" applyNumberFormat="1" applyFont="1" applyFill="1" applyBorder="1" applyAlignment="1">
      <alignment horizontal="right" vertical="center" wrapText="1" indent="1"/>
    </xf>
    <xf numFmtId="164" fontId="50" fillId="26" borderId="21" xfId="0" applyNumberFormat="1" applyFont="1" applyFill="1" applyBorder="1" applyAlignment="1">
      <alignment horizontal="right" vertical="center" wrapText="1" indent="1"/>
    </xf>
    <xf numFmtId="164" fontId="50" fillId="26" borderId="22" xfId="0" applyNumberFormat="1" applyFont="1" applyFill="1" applyBorder="1" applyAlignment="1">
      <alignment horizontal="right" vertical="center" wrapText="1" indent="1"/>
    </xf>
    <xf numFmtId="164" fontId="50" fillId="26" borderId="23" xfId="0" applyNumberFormat="1" applyFont="1" applyFill="1" applyBorder="1" applyAlignment="1">
      <alignment horizontal="right" vertical="center" wrapText="1" indent="1"/>
    </xf>
    <xf numFmtId="164" fontId="50" fillId="26" borderId="24" xfId="0" applyNumberFormat="1" applyFont="1" applyFill="1" applyBorder="1" applyAlignment="1">
      <alignment horizontal="right" vertical="center" wrapText="1" indent="1"/>
    </xf>
    <xf numFmtId="165" fontId="49" fillId="26" borderId="19" xfId="0" applyNumberFormat="1" applyFont="1" applyFill="1" applyBorder="1" applyAlignment="1">
      <alignment horizontal="center" vertical="center"/>
    </xf>
    <xf numFmtId="44" fontId="49" fillId="26" borderId="20" xfId="0" applyNumberFormat="1" applyFont="1" applyFill="1" applyBorder="1" applyAlignment="1">
      <alignment horizontal="center" vertical="center"/>
    </xf>
    <xf numFmtId="44" fontId="49" fillId="26" borderId="21" xfId="0" applyNumberFormat="1" applyFont="1" applyFill="1" applyBorder="1" applyAlignment="1">
      <alignment horizontal="center" vertical="center"/>
    </xf>
    <xf numFmtId="44" fontId="49" fillId="26" borderId="22" xfId="0" applyNumberFormat="1" applyFont="1" applyFill="1" applyBorder="1" applyAlignment="1">
      <alignment horizontal="center" vertical="center"/>
    </xf>
    <xf numFmtId="44" fontId="49" fillId="26" borderId="23" xfId="0" applyNumberFormat="1" applyFont="1" applyFill="1" applyBorder="1" applyAlignment="1">
      <alignment horizontal="center" vertical="center"/>
    </xf>
    <xf numFmtId="44" fontId="49" fillId="26" borderId="24" xfId="0" applyNumberFormat="1" applyFont="1" applyFill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24" fillId="0" borderId="0" xfId="38" applyFont="1" applyAlignment="1">
      <alignment horizontal="center" vertical="center"/>
    </xf>
    <xf numFmtId="0" fontId="31" fillId="0" borderId="0" xfId="38" applyFont="1" applyAlignment="1" applyProtection="1">
      <alignment horizontal="center"/>
      <protection locked="0"/>
    </xf>
    <xf numFmtId="0" fontId="31" fillId="0" borderId="33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44" fillId="0" borderId="35" xfId="0" applyFont="1" applyBorder="1" applyAlignment="1">
      <alignment horizontal="center" vertical="center" wrapText="1"/>
    </xf>
    <xf numFmtId="0" fontId="32" fillId="0" borderId="33" xfId="0" applyFont="1" applyBorder="1" applyAlignment="1">
      <alignment horizontal="center" vertical="center" wrapText="1"/>
    </xf>
    <xf numFmtId="0" fontId="32" fillId="0" borderId="34" xfId="0" applyFont="1" applyBorder="1" applyAlignment="1">
      <alignment horizontal="center" vertical="center" wrapText="1"/>
    </xf>
    <xf numFmtId="0" fontId="32" fillId="28" borderId="33" xfId="0" applyFont="1" applyFill="1" applyBorder="1" applyAlignment="1">
      <alignment vertical="center" wrapText="1"/>
    </xf>
    <xf numFmtId="0" fontId="32" fillId="28" borderId="36" xfId="0" applyFont="1" applyFill="1" applyBorder="1" applyAlignment="1">
      <alignment vertical="center" wrapText="1"/>
    </xf>
    <xf numFmtId="0" fontId="32" fillId="28" borderId="34" xfId="0" applyFont="1" applyFill="1" applyBorder="1" applyAlignment="1">
      <alignment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Hyperlink" xfId="34" builtinId="8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38" xr:uid="{00000000-0005-0000-0000-000024000000}"/>
    <cellStyle name="Note 2" xfId="39" xr:uid="{00000000-0005-0000-0000-000025000000}"/>
    <cellStyle name="Output 2" xfId="40" xr:uid="{00000000-0005-0000-0000-000026000000}"/>
    <cellStyle name="Title 2" xfId="41" xr:uid="{00000000-0005-0000-0000-000027000000}"/>
    <cellStyle name="Total 2" xfId="42" xr:uid="{00000000-0005-0000-0000-000028000000}"/>
    <cellStyle name="Warning Text 2" xfId="43" xr:uid="{00000000-0005-0000-0000-00002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344169</xdr:colOff>
      <xdr:row>16</xdr:row>
      <xdr:rowOff>104775</xdr:rowOff>
    </xdr:from>
    <xdr:to>
      <xdr:col>10</xdr:col>
      <xdr:colOff>800100</xdr:colOff>
      <xdr:row>27</xdr:row>
      <xdr:rowOff>371475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821169" y="4133850"/>
          <a:ext cx="3275331" cy="2867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36000" bIns="36000" rtlCol="0" anchor="ctr" anchorCtr="0"/>
        <a:lstStyle/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Плащането се извършва в брой</a:t>
          </a:r>
          <a:b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при получаване на познавателните книжки</a:t>
          </a:r>
          <a:b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 помагалата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или по сметка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издателството. 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Банкови сметки: </a:t>
          </a:r>
          <a:r>
            <a:rPr lang="en-US" sz="1100" b="1" u="sng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  <a:spcAft>
              <a:spcPts val="200"/>
            </a:spcAft>
          </a:pP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ОБЕДИНЕНА БЪЛГАРСКА БАНКА АД </a:t>
          </a:r>
          <a:endParaRPr lang="en-US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BGN - IBAN: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BG66UBBS81551061225408 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</a:t>
          </a:r>
          <a:r>
            <a:rPr lang="en-GB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UBBSBGSF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EUR - IBAN: BG16UBBS81551461225402</a:t>
          </a:r>
          <a:b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USD - IBAN: BG</a:t>
          </a:r>
          <a:r>
            <a:rPr lang="bg-BG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08</a:t>
          </a: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UBBS81551161225401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indent="0" algn="ctr" eaLnBrk="1" fontAlgn="auto" latinLnBrk="0" hangingPunct="1">
            <a:lnSpc>
              <a:spcPct val="100000"/>
            </a:lnSpc>
            <a:spcAft>
              <a:spcPts val="200"/>
            </a:spcAft>
          </a:pPr>
          <a:r>
            <a:rPr lang="en-US" sz="1100" b="1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BIC: UBBSBGSF</a:t>
          </a:r>
          <a:endParaRPr lang="bg-BG" sz="1100" b="1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ctr">
            <a:lnSpc>
              <a:spcPct val="100000"/>
            </a:lnSpc>
            <a:spcAft>
              <a:spcPts val="300"/>
            </a:spcAft>
          </a:pP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457200" marR="0" lvl="1" indent="0" algn="l" defTabSz="914400" eaLnBrk="1" fontAlgn="auto" latinLnBrk="0" hangingPunct="1">
            <a:lnSpc>
              <a:spcPts val="700"/>
            </a:lnSpc>
            <a:spcBef>
              <a:spcPts val="0"/>
            </a:spcBef>
            <a:spcAft>
              <a:spcPts val="300"/>
            </a:spcAft>
            <a:buClrTx/>
            <a:buSzTx/>
            <a:buFontTx/>
            <a:buNone/>
            <a:tabLst/>
            <a:defRPr/>
          </a:pPr>
          <a:b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endParaRPr lang="en-US" sz="11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344170</xdr:colOff>
      <xdr:row>12</xdr:row>
      <xdr:rowOff>3443</xdr:rowOff>
    </xdr:from>
    <xdr:to>
      <xdr:col>10</xdr:col>
      <xdr:colOff>803889</xdr:colOff>
      <xdr:row>15</xdr:row>
      <xdr:rowOff>180974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1125" y="3070493"/>
          <a:ext cx="3302000" cy="80618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ЗА </a:t>
          </a:r>
          <a:r>
            <a:rPr lang="bg-BG" sz="1000" b="1">
              <a:latin typeface="Times New Roman" panose="02020603050405020304" pitchFamily="18" charset="0"/>
              <a:cs typeface="Times New Roman" panose="02020603050405020304" pitchFamily="18" charset="0"/>
            </a:rPr>
            <a:t>ИНФОРМАЦИЯ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:</a:t>
          </a: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тел.: 02/483 00 96; 0884 110 414</a:t>
          </a:r>
        </a:p>
        <a:p>
          <a:pPr algn="ctr">
            <a:lnSpc>
              <a:spcPct val="100000"/>
            </a:lnSpc>
          </a:pPr>
          <a:r>
            <a:rPr lang="bg-BG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        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факс: 02/945 61 84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имейл</a:t>
          </a:r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: realizacia@prosveta.bg</a:t>
          </a:r>
        </a:p>
      </xdr:txBody>
    </xdr:sp>
    <xdr:clientData/>
  </xdr:twoCellAnchor>
  <xdr:twoCellAnchor>
    <xdr:from>
      <xdr:col>6</xdr:col>
      <xdr:colOff>344170</xdr:colOff>
      <xdr:row>7</xdr:row>
      <xdr:rowOff>38100</xdr:rowOff>
    </xdr:from>
    <xdr:to>
      <xdr:col>10</xdr:col>
      <xdr:colOff>803889</xdr:colOff>
      <xdr:row>11</xdr:row>
      <xdr:rowOff>161925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1125" y="2085975"/>
          <a:ext cx="33020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ct val="100000"/>
            </a:lnSpc>
          </a:pPr>
          <a:r>
            <a:rPr lang="bg-BG" sz="1100" b="1">
              <a:ln>
                <a:noFill/>
              </a:ln>
              <a:latin typeface="Times New Roman" panose="02020603050405020304" pitchFamily="18" charset="0"/>
              <a:cs typeface="Times New Roman" panose="02020603050405020304" pitchFamily="18" charset="0"/>
            </a:rPr>
            <a:t>АДРЕС</a:t>
          </a: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 ЗА ПОЛУЧАВАНЕ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НА ЗАЯВКАТА: 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гр. София 1839,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бул. „Ботевградско шосе“ № 234</a:t>
          </a:r>
        </a:p>
        <a:p>
          <a:pPr algn="ctr">
            <a:lnSpc>
              <a:spcPct val="100000"/>
            </a:lnSpc>
          </a:pPr>
          <a:r>
            <a:rPr lang="bg-BG" sz="1100" b="1">
              <a:latin typeface="Times New Roman" panose="02020603050405020304" pitchFamily="18" charset="0"/>
              <a:cs typeface="Times New Roman" panose="02020603050405020304" pitchFamily="18" charset="0"/>
            </a:rPr>
            <a:t>Отдел „Реализация“</a:t>
          </a:r>
          <a:endParaRPr lang="bg-BG" sz="10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6</xdr:col>
      <xdr:colOff>657226</xdr:colOff>
      <xdr:row>63</xdr:row>
      <xdr:rowOff>95542</xdr:rowOff>
    </xdr:from>
    <xdr:ext cx="3028950" cy="1409408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924676" y="14621167"/>
          <a:ext cx="3028950" cy="1409408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 anchorCtr="0"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</a:t>
          </a:r>
          <a:endParaRPr lang="en-US" sz="1200" b="1" i="0" u="sng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 комплекта;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  <a:br>
            <a:rPr lang="en-US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200" b="0" u="none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>
    <xdr:from>
      <xdr:col>6</xdr:col>
      <xdr:colOff>662619</xdr:colOff>
      <xdr:row>69</xdr:row>
      <xdr:rowOff>238125</xdr:rowOff>
    </xdr:from>
    <xdr:to>
      <xdr:col>10</xdr:col>
      <xdr:colOff>775299</xdr:colOff>
      <xdr:row>74</xdr:row>
      <xdr:rowOff>0</xdr:rowOff>
    </xdr:to>
    <xdr:sp macro="" textlink="">
      <xdr:nvSpPr>
        <xdr:cNvPr id="8" name="Текстово поле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930069" y="16363950"/>
          <a:ext cx="2932080" cy="12954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  <a:endParaRPr lang="bg-BG">
            <a:effectLst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652462</xdr:colOff>
      <xdr:row>75</xdr:row>
      <xdr:rowOff>228600</xdr:rowOff>
    </xdr:from>
    <xdr:to>
      <xdr:col>10</xdr:col>
      <xdr:colOff>765719</xdr:colOff>
      <xdr:row>82</xdr:row>
      <xdr:rowOff>381000</xdr:rowOff>
    </xdr:to>
    <xdr:sp macro="" textlink="">
      <xdr:nvSpPr>
        <xdr:cNvPr id="10" name="Текстово поле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919912" y="18345150"/>
          <a:ext cx="2932657" cy="23717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</a:t>
          </a:r>
          <a:r>
            <a:rPr lang="en-US" sz="1200" b="1" i="0" u="sng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година с книжките от поредицата „Чуден свят“, получава: 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en-US" sz="12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</a:t>
          </a:r>
          <a:r>
            <a:rPr lang="bg-BG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за учителя (електронен вариант);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</a:t>
          </a:r>
          <a:r>
            <a:rPr lang="en-US" sz="12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вариант</a:t>
          </a:r>
          <a:r>
            <a:rPr lang="en-US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bg-BG" sz="12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6</xdr:col>
      <xdr:colOff>699649</xdr:colOff>
      <xdr:row>85</xdr:row>
      <xdr:rowOff>380998</xdr:rowOff>
    </xdr:from>
    <xdr:to>
      <xdr:col>10</xdr:col>
      <xdr:colOff>822973</xdr:colOff>
      <xdr:row>92</xdr:row>
      <xdr:rowOff>3809</xdr:rowOff>
    </xdr:to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818509" y="20621623"/>
          <a:ext cx="2944616" cy="1790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ct val="100000"/>
            </a:lnSpc>
          </a:pPr>
          <a: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поръчка на 10 и повече комплекта ще получите:</a:t>
          </a:r>
        </a:p>
        <a:p>
          <a:pPr algn="l">
            <a:lnSpc>
              <a:spcPct val="100000"/>
            </a:lnSpc>
          </a:pPr>
          <a:br>
            <a:rPr lang="bg-BG" sz="1200" b="1" i="0" u="sng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екземпляр от познавателните книжки в комплекта;</a:t>
          </a:r>
          <a:endParaRPr lang="en-US" sz="12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книга за учителя;</a:t>
          </a:r>
        </a:p>
        <a:p>
          <a:pPr algn="l">
            <a:lnSpc>
              <a:spcPct val="100000"/>
            </a:lnSpc>
          </a:pPr>
          <a:r>
            <a:rPr lang="bg-BG" sz="12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музикален диск.</a:t>
          </a:r>
          <a:endParaRPr lang="bg-BG" sz="1100"/>
        </a:p>
      </xdr:txBody>
    </xdr:sp>
    <xdr:clientData/>
  </xdr:twoCellAnchor>
  <xdr:twoCellAnchor>
    <xdr:from>
      <xdr:col>7</xdr:col>
      <xdr:colOff>3144</xdr:colOff>
      <xdr:row>92</xdr:row>
      <xdr:rowOff>76201</xdr:rowOff>
    </xdr:from>
    <xdr:to>
      <xdr:col>10</xdr:col>
      <xdr:colOff>838199</xdr:colOff>
      <xdr:row>96</xdr:row>
      <xdr:rowOff>0</xdr:rowOff>
    </xdr:to>
    <xdr:sp macro="" textlink="">
      <xdr:nvSpPr>
        <xdr:cNvPr id="18" name="Текстово поле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6956394" y="28784551"/>
          <a:ext cx="2968655" cy="1533524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При поръчани до 10 комплекта получавате 50% търговска отстъпка при закупуване на</a:t>
          </a:r>
          <a:r>
            <a:rPr lang="bg-BG" sz="1100" b="1" i="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</a:t>
          </a:r>
        </a:p>
        <a:p>
          <a:pPr algn="l"/>
          <a:endParaRPr lang="bg-BG">
            <a:effectLst/>
          </a:endParaRPr>
        </a:p>
        <a:p>
          <a:pPr algn="l"/>
          <a:r>
            <a:rPr lang="bg-BG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bg-BG" sz="12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екземпляр от познавателните книжки в комплекта;</a:t>
          </a:r>
        </a:p>
      </xdr:txBody>
    </xdr:sp>
    <xdr:clientData/>
  </xdr:twoCellAnchor>
  <xdr:twoCellAnchor>
    <xdr:from>
      <xdr:col>7</xdr:col>
      <xdr:colOff>5777</xdr:colOff>
      <xdr:row>96</xdr:row>
      <xdr:rowOff>76199</xdr:rowOff>
    </xdr:from>
    <xdr:to>
      <xdr:col>10</xdr:col>
      <xdr:colOff>838200</xdr:colOff>
      <xdr:row>102</xdr:row>
      <xdr:rowOff>171449</xdr:rowOff>
    </xdr:to>
    <xdr:sp macro="" textlink="">
      <xdr:nvSpPr>
        <xdr:cNvPr id="19" name="Текстово поле 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959027" y="30394274"/>
          <a:ext cx="2966023" cy="19335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200"/>
            </a:lnSpc>
          </a:pPr>
          <a:r>
            <a:rPr lang="bg-BG" sz="12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Всеки учител, който работи през учебната 2025/2026 година с книжките от поредицата „Ръка за ръка“,  получава</a:t>
          </a:r>
          <a:r>
            <a:rPr lang="bg-BG" sz="1100" b="1" i="0" u="sng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</a:t>
          </a: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достъп до електронните познавателни книжки;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2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допълнителни материали за разпечатване (електронен вариант);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lnSpc>
              <a:spcPts val="1300"/>
            </a:lnSpc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примерно годишно тематично разпределение (електронен вариант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)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;</a:t>
          </a:r>
          <a:endParaRPr lang="en-US" sz="1100" b="0" i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книга за учителя (електронен вариант).</a:t>
          </a:r>
          <a:endParaRPr lang="bg-BG" sz="11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9525</xdr:colOff>
      <xdr:row>103</xdr:row>
      <xdr:rowOff>485775</xdr:rowOff>
    </xdr:from>
    <xdr:to>
      <xdr:col>10</xdr:col>
      <xdr:colOff>813428</xdr:colOff>
      <xdr:row>104</xdr:row>
      <xdr:rowOff>923925</xdr:rowOff>
    </xdr:to>
    <xdr:sp macro="" textlink="">
      <xdr:nvSpPr>
        <xdr:cNvPr id="20" name="Текстово поле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525" y="27251025"/>
          <a:ext cx="976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300"/>
            </a:lnSpc>
          </a:pPr>
          <a:r>
            <a:rPr lang="bg-BG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Допълнително за учителя:</a:t>
          </a:r>
        </a:p>
        <a:p>
          <a:pPr algn="l">
            <a:lnSpc>
              <a:spcPts val="1700"/>
            </a:lnSpc>
          </a:pP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на 10 и повече броя от заглавие получавате допълнителен екземпляр за учителя.</a:t>
          </a:r>
          <a:b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bg-BG" sz="12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● При поръчка до 10 броя от заглавие получавате 50% търговска отстъпка при закупуване на 1 брой за учителя.</a:t>
          </a:r>
          <a:endParaRPr lang="bg-BG" sz="12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2190749</xdr:colOff>
      <xdr:row>28</xdr:row>
      <xdr:rowOff>171450</xdr:rowOff>
    </xdr:from>
    <xdr:to>
      <xdr:col>7</xdr:col>
      <xdr:colOff>47624</xdr:colOff>
      <xdr:row>30</xdr:row>
      <xdr:rowOff>76199</xdr:rowOff>
    </xdr:to>
    <xdr:sp macro="" textlink="">
      <xdr:nvSpPr>
        <xdr:cNvPr id="23" name="TextBox 7">
          <a:extLst>
            <a:ext uri="{FF2B5EF4-FFF2-40B4-BE49-F238E27FC236}">
              <a16:creationId xmlns:a16="http://schemas.microsoft.com/office/drawing/2014/main" id="{85DDC200-253C-4338-9FF4-8369C4171919}"/>
            </a:ext>
          </a:extLst>
        </xdr:cNvPr>
        <xdr:cNvSpPr txBox="1"/>
      </xdr:nvSpPr>
      <xdr:spPr>
        <a:xfrm>
          <a:off x="2924174" y="7534275"/>
          <a:ext cx="4314825" cy="457199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ДАННИ ЗА ФАКТУРА</a:t>
          </a:r>
        </a:p>
      </xdr:txBody>
    </xdr:sp>
    <xdr:clientData/>
  </xdr:twoCellAnchor>
  <xdr:twoCellAnchor>
    <xdr:from>
      <xdr:col>2</xdr:col>
      <xdr:colOff>1</xdr:colOff>
      <xdr:row>34</xdr:row>
      <xdr:rowOff>28575</xdr:rowOff>
    </xdr:from>
    <xdr:to>
      <xdr:col>10</xdr:col>
      <xdr:colOff>0</xdr:colOff>
      <xdr:row>38</xdr:row>
      <xdr:rowOff>66675</xdr:rowOff>
    </xdr:to>
    <xdr:sp macro="" textlink="">
      <xdr:nvSpPr>
        <xdr:cNvPr id="24" name="TextBox 7">
          <a:extLst>
            <a:ext uri="{FF2B5EF4-FFF2-40B4-BE49-F238E27FC236}">
              <a16:creationId xmlns:a16="http://schemas.microsoft.com/office/drawing/2014/main" id="{037BDC25-CD8F-43E2-A338-0BBF05D5DB43}"/>
            </a:ext>
          </a:extLst>
        </xdr:cNvPr>
        <xdr:cNvSpPr txBox="1"/>
      </xdr:nvSpPr>
      <xdr:spPr>
        <a:xfrm>
          <a:off x="476251" y="8353425"/>
          <a:ext cx="8715374" cy="838200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ПОЛУЧАВАНЕ НА ЗАЯВЕНИТЕ ПОЗНАВАТЕЛНИ КНИЖКИ И </a:t>
          </a:r>
          <a:r>
            <a:rPr kumimoji="0" lang="bg-BG" sz="16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ПОМАГАЛА</a:t>
          </a: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  <xdr:twoCellAnchor>
    <xdr:from>
      <xdr:col>2</xdr:col>
      <xdr:colOff>9525</xdr:colOff>
      <xdr:row>50</xdr:row>
      <xdr:rowOff>190500</xdr:rowOff>
    </xdr:from>
    <xdr:to>
      <xdr:col>10</xdr:col>
      <xdr:colOff>0</xdr:colOff>
      <xdr:row>54</xdr:row>
      <xdr:rowOff>47625</xdr:rowOff>
    </xdr:to>
    <xdr:sp macro="" textlink="">
      <xdr:nvSpPr>
        <xdr:cNvPr id="25" name="TextBox 7">
          <a:extLst>
            <a:ext uri="{FF2B5EF4-FFF2-40B4-BE49-F238E27FC236}">
              <a16:creationId xmlns:a16="http://schemas.microsoft.com/office/drawing/2014/main" id="{CABB6CE5-B85E-42A6-AD4C-F007BB2CE618}"/>
            </a:ext>
          </a:extLst>
        </xdr:cNvPr>
        <xdr:cNvSpPr txBox="1"/>
      </xdr:nvSpPr>
      <xdr:spPr>
        <a:xfrm>
          <a:off x="485775" y="11744325"/>
          <a:ext cx="8705850" cy="657225"/>
        </a:xfrm>
        <a:prstGeom prst="rect">
          <a:avLst/>
        </a:prstGeom>
        <a:solidFill>
          <a:srgbClr val="8064A2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НАЧИН НА ПЛАЩАНЕ</a:t>
          </a:r>
          <a:endParaRPr kumimoji="0" lang="bg-BG" sz="1400" b="1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bg-BG" sz="14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Моля попълнете варианта, който е удобен за Вас.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rosveta.b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155"/>
  <sheetViews>
    <sheetView showGridLines="0" showRowColHeaders="0" showZeros="0" tabSelected="1" showRuler="0" showWhiteSpace="0" zoomScaleNormal="100" zoomScaleSheetLayoutView="100" zoomScalePageLayoutView="89" workbookViewId="0">
      <selection activeCell="B16" sqref="B16:F16"/>
    </sheetView>
  </sheetViews>
  <sheetFormatPr defaultColWidth="0" defaultRowHeight="15" zeroHeight="1" x14ac:dyDescent="0.25"/>
  <cols>
    <col min="1" max="1" width="1.5703125" style="2" customWidth="1"/>
    <col min="2" max="2" width="3.7109375" style="2" customWidth="1"/>
    <col min="3" max="3" width="44.7109375" style="2" customWidth="1"/>
    <col min="4" max="4" width="20.42578125" style="2" customWidth="1"/>
    <col min="5" max="5" width="14.28515625" style="2" customWidth="1"/>
    <col min="6" max="6" width="12.42578125" style="7" customWidth="1"/>
    <col min="7" max="7" width="10.28515625" style="3" customWidth="1"/>
    <col min="8" max="8" width="9.5703125" style="2" customWidth="1"/>
    <col min="9" max="9" width="11.85546875" style="2" customWidth="1"/>
    <col min="10" max="10" width="10.5703125" style="2" customWidth="1"/>
    <col min="11" max="11" width="13.85546875" style="2" customWidth="1"/>
    <col min="12" max="12" width="1" style="2" customWidth="1"/>
    <col min="13" max="13" width="17" style="2" hidden="1" customWidth="1"/>
    <col min="14" max="14" width="11.5703125" style="2" hidden="1" customWidth="1"/>
    <col min="15" max="16384" width="5.7109375" style="2" hidden="1"/>
  </cols>
  <sheetData>
    <row r="1" spans="2:12" s="1" customFormat="1" ht="27.75" customHeight="1" x14ac:dyDescent="0.25">
      <c r="B1" s="185" t="s">
        <v>10</v>
      </c>
      <c r="C1" s="185"/>
      <c r="D1" s="185"/>
      <c r="E1" s="185"/>
      <c r="F1" s="185"/>
      <c r="G1" s="185"/>
      <c r="H1" s="185"/>
      <c r="I1" s="185"/>
      <c r="J1" s="185"/>
      <c r="K1" s="185"/>
      <c r="L1" s="120"/>
    </row>
    <row r="2" spans="2:12" s="136" customFormat="1" ht="21.75" customHeight="1" x14ac:dyDescent="0.2">
      <c r="B2" s="186" t="s">
        <v>11</v>
      </c>
      <c r="C2" s="186"/>
      <c r="D2" s="186"/>
      <c r="E2" s="186"/>
      <c r="F2" s="186"/>
      <c r="G2" s="186"/>
      <c r="H2" s="186"/>
      <c r="I2" s="186"/>
      <c r="J2" s="186"/>
      <c r="K2" s="186"/>
      <c r="L2" s="135"/>
    </row>
    <row r="3" spans="2:12" s="89" customFormat="1" ht="26.25" customHeight="1" x14ac:dyDescent="0.25">
      <c r="B3" s="187" t="s">
        <v>43</v>
      </c>
      <c r="C3" s="187"/>
      <c r="D3" s="187"/>
      <c r="E3" s="187"/>
      <c r="F3" s="187"/>
      <c r="G3" s="187"/>
      <c r="H3" s="187"/>
      <c r="I3" s="187"/>
      <c r="J3" s="187"/>
      <c r="K3" s="187"/>
      <c r="L3" s="133"/>
    </row>
    <row r="4" spans="2:12" s="8" customFormat="1" ht="15" customHeight="1" x14ac:dyDescent="0.25">
      <c r="B4" s="153" t="s">
        <v>114</v>
      </c>
      <c r="C4" s="153"/>
      <c r="D4" s="153"/>
      <c r="E4" s="153"/>
      <c r="F4" s="153"/>
      <c r="G4" s="153"/>
      <c r="H4" s="153"/>
      <c r="I4" s="153"/>
      <c r="J4" s="153"/>
      <c r="K4" s="153"/>
      <c r="L4" s="121"/>
    </row>
    <row r="5" spans="2:12" s="8" customFormat="1" ht="15" customHeight="1" x14ac:dyDescent="0.25"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21"/>
    </row>
    <row r="6" spans="2:12" s="8" customFormat="1" ht="50.25" customHeight="1" x14ac:dyDescent="0.25"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21"/>
    </row>
    <row r="7" spans="2:12" s="8" customFormat="1" ht="15" customHeight="1" x14ac:dyDescent="0.25">
      <c r="B7" s="165"/>
      <c r="C7" s="165"/>
      <c r="D7" s="165"/>
      <c r="E7" s="165"/>
      <c r="F7" s="165"/>
      <c r="G7" s="165"/>
      <c r="H7" s="165"/>
      <c r="I7" s="165"/>
      <c r="J7" s="12"/>
      <c r="K7" s="12"/>
      <c r="L7" s="12"/>
    </row>
    <row r="8" spans="2:12" s="8" customFormat="1" ht="15" customHeight="1" x14ac:dyDescent="0.25">
      <c r="B8" s="189"/>
      <c r="C8" s="189"/>
      <c r="D8" s="189"/>
      <c r="E8" s="189"/>
      <c r="F8" s="189"/>
      <c r="G8" s="189"/>
      <c r="H8" s="189"/>
      <c r="I8" s="189"/>
      <c r="J8" s="189"/>
      <c r="K8" s="189"/>
      <c r="L8" s="118"/>
    </row>
    <row r="9" spans="2:12" s="8" customFormat="1" ht="15.75" x14ac:dyDescent="0.25"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18"/>
    </row>
    <row r="10" spans="2:12" s="1" customFormat="1" ht="17.100000000000001" customHeight="1" x14ac:dyDescent="0.25">
      <c r="B10" s="181" t="s">
        <v>97</v>
      </c>
      <c r="C10" s="181"/>
      <c r="D10" s="182" t="s">
        <v>115</v>
      </c>
      <c r="E10" s="182"/>
      <c r="F10" s="182"/>
      <c r="G10" s="189"/>
      <c r="H10" s="189"/>
      <c r="I10" s="189"/>
      <c r="J10" s="189"/>
      <c r="K10" s="189"/>
      <c r="L10" s="118"/>
    </row>
    <row r="11" spans="2:12" s="1" customFormat="1" ht="17.100000000000001" customHeight="1" x14ac:dyDescent="0.25">
      <c r="B11" s="194" t="s">
        <v>48</v>
      </c>
      <c r="C11" s="194"/>
      <c r="D11" s="194"/>
      <c r="E11" s="194"/>
      <c r="F11" s="194"/>
      <c r="G11" s="189"/>
      <c r="H11" s="189"/>
      <c r="I11" s="189"/>
      <c r="J11" s="189"/>
      <c r="K11" s="189"/>
      <c r="L11" s="118"/>
    </row>
    <row r="12" spans="2:12" s="1" customFormat="1" ht="17.100000000000001" customHeight="1" x14ac:dyDescent="0.25">
      <c r="B12" s="183" t="s">
        <v>49</v>
      </c>
      <c r="C12" s="183"/>
      <c r="D12" s="183"/>
      <c r="E12" s="183"/>
      <c r="F12" s="183"/>
      <c r="G12" s="189"/>
      <c r="H12" s="189"/>
      <c r="I12" s="189"/>
      <c r="J12" s="189"/>
      <c r="K12" s="189"/>
      <c r="L12" s="118"/>
    </row>
    <row r="13" spans="2:12" s="1" customFormat="1" ht="17.100000000000001" customHeight="1" x14ac:dyDescent="0.25">
      <c r="B13" s="183" t="s">
        <v>50</v>
      </c>
      <c r="C13" s="183"/>
      <c r="D13" s="183"/>
      <c r="E13" s="183"/>
      <c r="F13" s="183"/>
      <c r="G13" s="189"/>
      <c r="H13" s="189"/>
      <c r="I13" s="189"/>
      <c r="J13" s="189"/>
      <c r="K13" s="189"/>
      <c r="L13" s="118"/>
    </row>
    <row r="14" spans="2:12" s="1" customFormat="1" ht="17.100000000000001" customHeight="1" x14ac:dyDescent="0.25">
      <c r="B14" s="183" t="s">
        <v>51</v>
      </c>
      <c r="C14" s="183"/>
      <c r="D14" s="183"/>
      <c r="E14" s="183"/>
      <c r="F14" s="183"/>
      <c r="G14" s="189"/>
      <c r="H14" s="189"/>
      <c r="I14" s="189"/>
      <c r="J14" s="189"/>
      <c r="K14" s="189"/>
      <c r="L14" s="118"/>
    </row>
    <row r="15" spans="2:12" s="1" customFormat="1" ht="17.100000000000001" customHeight="1" x14ac:dyDescent="0.25">
      <c r="B15" s="183" t="s">
        <v>59</v>
      </c>
      <c r="C15" s="183"/>
      <c r="D15" s="183"/>
      <c r="E15" s="183"/>
      <c r="F15" s="183"/>
      <c r="G15" s="189"/>
      <c r="H15" s="189"/>
      <c r="I15" s="189"/>
      <c r="J15" s="189"/>
      <c r="K15" s="189"/>
      <c r="L15" s="118"/>
    </row>
    <row r="16" spans="2:12" s="1" customFormat="1" ht="17.100000000000001" customHeight="1" x14ac:dyDescent="0.25">
      <c r="B16" s="183" t="s">
        <v>54</v>
      </c>
      <c r="C16" s="183"/>
      <c r="D16" s="183"/>
      <c r="E16" s="183"/>
      <c r="F16" s="183"/>
      <c r="G16" s="189"/>
      <c r="H16" s="189"/>
      <c r="I16" s="189"/>
      <c r="J16" s="189"/>
      <c r="K16" s="189"/>
      <c r="L16" s="118"/>
    </row>
    <row r="17" spans="1:53" s="1" customFormat="1" ht="17.100000000000001" customHeight="1" x14ac:dyDescent="0.25">
      <c r="B17" s="183" t="s">
        <v>52</v>
      </c>
      <c r="C17" s="183"/>
      <c r="D17" s="183"/>
      <c r="E17" s="183"/>
      <c r="F17" s="183"/>
      <c r="G17" s="189"/>
      <c r="H17" s="189"/>
      <c r="I17" s="189"/>
      <c r="J17" s="189"/>
      <c r="K17" s="189"/>
      <c r="L17" s="118"/>
    </row>
    <row r="18" spans="1:53" s="1" customFormat="1" ht="17.100000000000001" customHeight="1" x14ac:dyDescent="0.25">
      <c r="B18" s="183" t="s">
        <v>53</v>
      </c>
      <c r="C18" s="183"/>
      <c r="D18" s="183"/>
      <c r="E18" s="183"/>
      <c r="F18" s="183"/>
      <c r="G18" s="189"/>
      <c r="H18" s="189"/>
      <c r="I18" s="189"/>
      <c r="J18" s="189"/>
      <c r="K18" s="189"/>
      <c r="L18" s="118"/>
    </row>
    <row r="19" spans="1:53" s="1" customFormat="1" ht="17.100000000000001" customHeight="1" x14ac:dyDescent="0.25">
      <c r="B19" s="183" t="s">
        <v>98</v>
      </c>
      <c r="C19" s="183"/>
      <c r="D19" s="183"/>
      <c r="E19" s="183"/>
      <c r="F19" s="183"/>
      <c r="G19" s="189"/>
      <c r="H19" s="189"/>
      <c r="I19" s="189"/>
      <c r="J19" s="189"/>
      <c r="K19" s="189"/>
      <c r="L19" s="118"/>
    </row>
    <row r="20" spans="1:53" s="1" customFormat="1" ht="17.100000000000001" customHeight="1" x14ac:dyDescent="0.25">
      <c r="B20" s="183" t="s">
        <v>55</v>
      </c>
      <c r="C20" s="183"/>
      <c r="D20" s="183"/>
      <c r="E20" s="183"/>
      <c r="F20" s="183"/>
      <c r="G20" s="189"/>
      <c r="H20" s="189"/>
      <c r="I20" s="189"/>
      <c r="J20" s="189"/>
      <c r="K20" s="189"/>
      <c r="L20" s="118"/>
    </row>
    <row r="21" spans="1:53" s="1" customFormat="1" ht="17.100000000000001" customHeight="1" x14ac:dyDescent="0.25">
      <c r="B21" s="183" t="s">
        <v>99</v>
      </c>
      <c r="C21" s="183"/>
      <c r="D21" s="183"/>
      <c r="E21" s="183"/>
      <c r="F21" s="183"/>
      <c r="G21" s="189"/>
      <c r="H21" s="189"/>
      <c r="I21" s="189"/>
      <c r="J21" s="189"/>
      <c r="K21" s="189"/>
      <c r="L21" s="118"/>
    </row>
    <row r="22" spans="1:53" s="1" customFormat="1" ht="15.75" x14ac:dyDescent="0.25">
      <c r="B22" s="190"/>
      <c r="C22" s="190"/>
      <c r="D22" s="190"/>
      <c r="E22" s="190"/>
      <c r="F22" s="190"/>
      <c r="G22" s="189"/>
      <c r="H22" s="189"/>
      <c r="I22" s="189"/>
      <c r="J22" s="189"/>
      <c r="K22" s="189"/>
      <c r="L22" s="118"/>
    </row>
    <row r="23" spans="1:53" s="1" customFormat="1" ht="15.75" x14ac:dyDescent="0.25">
      <c r="B23" s="190"/>
      <c r="C23" s="190"/>
      <c r="D23" s="190"/>
      <c r="E23" s="190"/>
      <c r="F23" s="190"/>
      <c r="G23" s="189"/>
      <c r="H23" s="189"/>
      <c r="I23" s="189"/>
      <c r="J23" s="189"/>
      <c r="K23" s="189"/>
      <c r="L23" s="118"/>
    </row>
    <row r="24" spans="1:53" s="1" customFormat="1" ht="15.75" x14ac:dyDescent="0.25">
      <c r="B24" s="190"/>
      <c r="C24" s="190"/>
      <c r="D24" s="190"/>
      <c r="E24" s="190"/>
      <c r="F24" s="190"/>
      <c r="G24" s="189"/>
      <c r="H24" s="189"/>
      <c r="I24" s="189"/>
      <c r="J24" s="189"/>
      <c r="K24" s="189"/>
      <c r="L24" s="118"/>
    </row>
    <row r="25" spans="1:53" s="1" customFormat="1" ht="25.5" customHeight="1" x14ac:dyDescent="0.25">
      <c r="B25" s="15"/>
      <c r="C25" s="16" t="s">
        <v>73</v>
      </c>
      <c r="D25" s="17"/>
      <c r="E25" s="192"/>
      <c r="F25" s="193"/>
      <c r="G25" s="189"/>
      <c r="H25" s="189"/>
      <c r="I25" s="189"/>
      <c r="J25" s="189"/>
      <c r="K25" s="189"/>
      <c r="L25" s="118"/>
    </row>
    <row r="26" spans="1:53" s="1" customFormat="1" ht="29.25" customHeight="1" x14ac:dyDescent="0.25">
      <c r="B26" s="15"/>
      <c r="C26" s="16" t="s">
        <v>74</v>
      </c>
      <c r="D26" s="19"/>
      <c r="E26" s="192"/>
      <c r="F26" s="193"/>
      <c r="G26" s="189"/>
      <c r="H26" s="189"/>
      <c r="I26" s="189"/>
      <c r="J26" s="189"/>
      <c r="K26" s="189"/>
      <c r="L26" s="118"/>
    </row>
    <row r="27" spans="1:53" s="1" customFormat="1" ht="20.25" customHeight="1" x14ac:dyDescent="0.25">
      <c r="B27" s="191"/>
      <c r="C27" s="191"/>
      <c r="D27" s="191"/>
      <c r="E27" s="191"/>
      <c r="F27" s="191"/>
      <c r="G27" s="189"/>
      <c r="H27" s="189"/>
      <c r="I27" s="189"/>
      <c r="J27" s="189"/>
      <c r="K27" s="189"/>
      <c r="L27" s="118"/>
    </row>
    <row r="28" spans="1:53" s="1" customFormat="1" ht="30.75" customHeight="1" x14ac:dyDescent="0.25">
      <c r="B28" s="166"/>
      <c r="C28" s="166"/>
      <c r="D28" s="166"/>
      <c r="E28" s="166"/>
      <c r="F28" s="166"/>
      <c r="G28" s="166"/>
      <c r="H28" s="166"/>
      <c r="I28" s="166"/>
      <c r="J28" s="13"/>
      <c r="K28" s="13"/>
      <c r="L28" s="13"/>
    </row>
    <row r="29" spans="1:53" s="86" customFormat="1" ht="20.25" customHeight="1" x14ac:dyDescent="0.25">
      <c r="A29" s="89"/>
      <c r="B29" s="90"/>
      <c r="C29" s="90"/>
      <c r="D29" s="90"/>
      <c r="E29" s="90"/>
      <c r="F29" s="91"/>
      <c r="G29" s="91"/>
      <c r="H29" s="92"/>
      <c r="I29" s="92"/>
      <c r="J29" s="92"/>
    </row>
    <row r="30" spans="1:53" s="86" customFormat="1" ht="23.25" customHeight="1" x14ac:dyDescent="0.25">
      <c r="A30" s="89"/>
      <c r="B30" s="87"/>
      <c r="C30" s="87"/>
      <c r="D30" s="87"/>
      <c r="E30" s="87"/>
      <c r="F30" s="91"/>
      <c r="G30" s="91"/>
      <c r="H30" s="92"/>
      <c r="I30" s="92"/>
      <c r="J30" s="92"/>
    </row>
    <row r="31" spans="1:53" customFormat="1" ht="15.75" x14ac:dyDescent="0.25">
      <c r="A31" s="89"/>
      <c r="J31" s="9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</row>
    <row r="32" spans="1:53" customFormat="1" ht="21.75" customHeight="1" x14ac:dyDescent="0.25">
      <c r="A32" s="89"/>
      <c r="B32" s="177" t="s">
        <v>100</v>
      </c>
      <c r="C32" s="177"/>
      <c r="D32" s="177"/>
      <c r="E32" s="177"/>
      <c r="F32" s="177"/>
      <c r="G32" s="184" t="s">
        <v>87</v>
      </c>
      <c r="H32" s="184"/>
      <c r="I32" s="184"/>
      <c r="J32" s="184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</row>
    <row r="33" spans="1:53" customFormat="1" ht="15.75" customHeight="1" x14ac:dyDescent="0.25">
      <c r="A33" s="89"/>
      <c r="B33" s="178" t="s">
        <v>60</v>
      </c>
      <c r="C33" s="178"/>
      <c r="D33" s="178"/>
      <c r="E33" s="178"/>
      <c r="F33" s="178"/>
      <c r="G33" s="178"/>
      <c r="H33" s="178"/>
      <c r="I33" s="178"/>
      <c r="J33" s="178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</row>
    <row r="34" spans="1:53" customFormat="1" ht="15.75" x14ac:dyDescent="0.25">
      <c r="A34" s="89"/>
      <c r="B34" s="87"/>
      <c r="C34" s="87"/>
      <c r="D34" s="87"/>
      <c r="E34" s="87"/>
      <c r="F34" s="88"/>
      <c r="G34" s="88"/>
      <c r="H34" s="88"/>
      <c r="I34" s="88"/>
      <c r="J34" s="92"/>
      <c r="K34" s="86"/>
      <c r="L34" s="86"/>
      <c r="M34" s="86"/>
      <c r="N34" s="86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</row>
    <row r="35" spans="1:53" customFormat="1" ht="15.75" x14ac:dyDescent="0.25">
      <c r="A35" s="89"/>
      <c r="B35" s="87"/>
      <c r="C35" s="87"/>
      <c r="D35" s="87"/>
      <c r="E35" s="87"/>
      <c r="F35" s="88"/>
      <c r="G35" s="88"/>
      <c r="H35" s="88"/>
      <c r="I35" s="88"/>
      <c r="J35" s="92"/>
      <c r="K35" s="86"/>
      <c r="L35" s="86"/>
      <c r="M35" s="86"/>
      <c r="N35" s="86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</row>
    <row r="36" spans="1:53" customFormat="1" ht="15.75" x14ac:dyDescent="0.25">
      <c r="A36" s="89"/>
      <c r="B36" s="93"/>
      <c r="C36" s="93"/>
      <c r="D36" s="93"/>
      <c r="E36" s="93"/>
      <c r="F36" s="93"/>
      <c r="G36" s="93"/>
      <c r="H36" s="93"/>
      <c r="I36" s="93"/>
      <c r="J36" s="9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</row>
    <row r="37" spans="1:53" customFormat="1" ht="15.75" x14ac:dyDescent="0.25">
      <c r="A37" s="89"/>
      <c r="B37" s="93"/>
      <c r="C37" s="93"/>
      <c r="D37" s="93"/>
      <c r="E37" s="93"/>
      <c r="J37" s="9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</row>
    <row r="38" spans="1:53" customFormat="1" ht="15.75" x14ac:dyDescent="0.25">
      <c r="A38" s="89"/>
      <c r="J38" s="9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</row>
    <row r="39" spans="1:53" customFormat="1" ht="15.75" x14ac:dyDescent="0.25">
      <c r="A39" s="89"/>
      <c r="J39" s="9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</row>
    <row r="40" spans="1:53" customFormat="1" ht="21" customHeight="1" x14ac:dyDescent="0.25">
      <c r="A40" s="89"/>
      <c r="B40" s="179" t="s">
        <v>101</v>
      </c>
      <c r="C40" s="179"/>
      <c r="D40" s="179"/>
      <c r="E40" s="179"/>
      <c r="F40" s="179"/>
      <c r="G40" s="179"/>
      <c r="H40" s="179"/>
      <c r="I40" s="179"/>
      <c r="J40" s="9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</row>
    <row r="41" spans="1:53" customFormat="1" ht="15" customHeight="1" x14ac:dyDescent="0.25">
      <c r="A41" s="89"/>
      <c r="B41" s="2"/>
      <c r="C41" s="2"/>
      <c r="D41" s="2"/>
      <c r="E41" s="94"/>
      <c r="F41" s="94"/>
      <c r="G41" s="3"/>
      <c r="H41" s="2"/>
      <c r="I41" s="176" t="s">
        <v>71</v>
      </c>
      <c r="J41" s="176"/>
      <c r="K41" s="86"/>
      <c r="L41" s="86"/>
      <c r="M41" s="86"/>
      <c r="N41" s="86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</row>
    <row r="42" spans="1:53" customFormat="1" ht="15.75" x14ac:dyDescent="0.25">
      <c r="A42" s="89"/>
      <c r="B42" s="95"/>
      <c r="C42" s="2"/>
      <c r="D42" s="2"/>
      <c r="E42" s="87"/>
      <c r="F42" s="88"/>
      <c r="G42" s="3"/>
      <c r="H42" s="2"/>
      <c r="I42" s="173" t="s">
        <v>61</v>
      </c>
      <c r="J42" s="173"/>
      <c r="K42" s="86"/>
      <c r="L42" s="86"/>
      <c r="M42" s="86"/>
      <c r="N42" s="86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</row>
    <row r="43" spans="1:53" customFormat="1" ht="15.75" x14ac:dyDescent="0.25">
      <c r="A43" s="89"/>
      <c r="J43" s="9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</row>
    <row r="44" spans="1:53" customFormat="1" ht="15" customHeight="1" x14ac:dyDescent="0.25">
      <c r="A44" s="89"/>
      <c r="B44" s="180" t="s">
        <v>102</v>
      </c>
      <c r="C44" s="180"/>
      <c r="D44" s="180"/>
      <c r="E44" s="180"/>
      <c r="F44" s="180"/>
      <c r="G44" s="180"/>
      <c r="H44" s="180"/>
      <c r="I44" s="180"/>
      <c r="J44" s="92"/>
      <c r="K44" s="86"/>
      <c r="L44" s="86"/>
      <c r="M44" s="86"/>
      <c r="N44" s="86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</row>
    <row r="45" spans="1:53" customFormat="1" ht="15.75" x14ac:dyDescent="0.25">
      <c r="A45" s="89"/>
      <c r="J45" s="9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</row>
    <row r="46" spans="1:53" customFormat="1" ht="15" customHeight="1" x14ac:dyDescent="0.25">
      <c r="A46" s="89"/>
      <c r="B46" s="95"/>
      <c r="C46" s="99" t="s">
        <v>103</v>
      </c>
      <c r="D46" s="174" t="s">
        <v>88</v>
      </c>
      <c r="E46" s="174"/>
      <c r="F46" s="174"/>
      <c r="G46" s="174"/>
      <c r="H46" s="174"/>
      <c r="I46" s="174"/>
      <c r="J46" s="9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</row>
    <row r="47" spans="1:53" customFormat="1" ht="15" customHeight="1" x14ac:dyDescent="0.25">
      <c r="A47" s="89"/>
      <c r="B47" s="95"/>
      <c r="C47" s="100" t="s">
        <v>64</v>
      </c>
      <c r="D47" s="174" t="s">
        <v>70</v>
      </c>
      <c r="E47" s="174"/>
      <c r="F47" s="174"/>
      <c r="G47" s="174"/>
      <c r="H47" s="174"/>
      <c r="I47" s="174"/>
      <c r="J47" s="9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</row>
    <row r="48" spans="1:53" customFormat="1" ht="15.75" x14ac:dyDescent="0.25">
      <c r="A48" s="89"/>
      <c r="B48" s="95"/>
      <c r="C48" s="99" t="s">
        <v>65</v>
      </c>
      <c r="D48" s="174" t="s">
        <v>88</v>
      </c>
      <c r="E48" s="174"/>
      <c r="F48" s="174"/>
      <c r="G48" s="174"/>
      <c r="H48" s="174"/>
      <c r="I48" s="174"/>
      <c r="J48" s="9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</row>
    <row r="49" spans="1:53" customFormat="1" ht="15.75" x14ac:dyDescent="0.25">
      <c r="A49" s="89"/>
      <c r="B49" s="2"/>
      <c r="C49" s="175" t="s">
        <v>72</v>
      </c>
      <c r="D49" s="175"/>
      <c r="E49" s="175"/>
      <c r="F49" s="175"/>
      <c r="G49" s="175"/>
      <c r="H49" s="175"/>
      <c r="I49" s="175"/>
      <c r="J49" s="9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</row>
    <row r="50" spans="1:53" customFormat="1" ht="15.75" x14ac:dyDescent="0.25">
      <c r="A50" s="89"/>
      <c r="B50" s="95"/>
      <c r="C50" s="96" t="s">
        <v>66</v>
      </c>
      <c r="D50" s="174" t="s">
        <v>88</v>
      </c>
      <c r="E50" s="174"/>
      <c r="F50" s="174"/>
      <c r="G50" s="174"/>
      <c r="H50" s="174"/>
      <c r="I50" s="174"/>
      <c r="J50" s="9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</row>
    <row r="51" spans="1:53" customFormat="1" ht="15.75" x14ac:dyDescent="0.25">
      <c r="A51" s="89"/>
      <c r="B51" s="90"/>
      <c r="C51" s="90"/>
      <c r="D51" s="90"/>
      <c r="E51" s="90"/>
      <c r="F51" s="90"/>
      <c r="J51" s="9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</row>
    <row r="52" spans="1:53" customFormat="1" ht="15.75" x14ac:dyDescent="0.25">
      <c r="A52" s="89"/>
      <c r="B52" s="90"/>
      <c r="C52" s="90"/>
      <c r="D52" s="90"/>
      <c r="E52" s="90"/>
      <c r="F52" s="90"/>
      <c r="J52" s="9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</row>
    <row r="53" spans="1:53" customFormat="1" ht="15.75" x14ac:dyDescent="0.25">
      <c r="A53" s="89"/>
      <c r="B53" s="90"/>
      <c r="C53" s="90"/>
      <c r="D53" s="90"/>
      <c r="E53" s="90"/>
      <c r="F53" s="90"/>
      <c r="J53" s="9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</row>
    <row r="54" spans="1:53" customFormat="1" ht="15.75" x14ac:dyDescent="0.25">
      <c r="A54" s="89"/>
      <c r="B54" s="90"/>
      <c r="C54" s="90"/>
      <c r="D54" s="90"/>
      <c r="E54" s="90"/>
      <c r="F54" s="90"/>
      <c r="J54" s="9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</row>
    <row r="55" spans="1:53" customFormat="1" ht="15.75" x14ac:dyDescent="0.25">
      <c r="A55" s="89"/>
      <c r="B55" s="90"/>
      <c r="C55" s="90"/>
      <c r="D55" s="90"/>
      <c r="E55" s="90"/>
      <c r="F55" s="90"/>
      <c r="J55" s="9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</row>
    <row r="56" spans="1:53" customFormat="1" ht="15.75" x14ac:dyDescent="0.25">
      <c r="A56" s="89"/>
      <c r="B56" s="90"/>
      <c r="C56" s="90"/>
      <c r="D56" s="90"/>
      <c r="E56" s="90"/>
      <c r="F56" s="90"/>
      <c r="J56" s="9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</row>
    <row r="57" spans="1:53" customFormat="1" ht="15.75" x14ac:dyDescent="0.25">
      <c r="A57" s="8"/>
      <c r="B57" s="95"/>
      <c r="C57" s="98" t="s">
        <v>104</v>
      </c>
      <c r="D57" s="174" t="s">
        <v>69</v>
      </c>
      <c r="E57" s="174"/>
      <c r="F57" s="174"/>
      <c r="J57" s="9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</row>
    <row r="58" spans="1:53" customFormat="1" ht="15.75" x14ac:dyDescent="0.25">
      <c r="A58" s="89"/>
      <c r="B58" s="97"/>
      <c r="C58" s="95"/>
      <c r="D58" s="173" t="s">
        <v>62</v>
      </c>
      <c r="E58" s="173"/>
      <c r="F58" s="173"/>
      <c r="J58" s="9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</row>
    <row r="59" spans="1:53" customFormat="1" ht="15.75" x14ac:dyDescent="0.25">
      <c r="A59" s="89"/>
      <c r="B59" s="96"/>
      <c r="C59" s="90"/>
      <c r="D59" s="90"/>
      <c r="E59" s="90"/>
      <c r="F59" s="90"/>
      <c r="J59" s="9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</row>
    <row r="60" spans="1:53" customFormat="1" ht="15.75" x14ac:dyDescent="0.25">
      <c r="A60" s="89"/>
      <c r="B60" s="95"/>
      <c r="C60" s="98" t="s">
        <v>67</v>
      </c>
      <c r="D60" s="174" t="s">
        <v>68</v>
      </c>
      <c r="E60" s="174"/>
      <c r="F60" s="174"/>
      <c r="J60" s="9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</row>
    <row r="61" spans="1:53" customFormat="1" ht="15.75" x14ac:dyDescent="0.25">
      <c r="A61" s="89"/>
      <c r="B61" s="86"/>
      <c r="C61" s="95"/>
      <c r="D61" s="173" t="s">
        <v>63</v>
      </c>
      <c r="E61" s="173"/>
      <c r="F61" s="173"/>
      <c r="J61" s="9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</row>
    <row r="62" spans="1:53" customFormat="1" ht="15.75" x14ac:dyDescent="0.25">
      <c r="A62" s="89"/>
      <c r="J62" s="9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</row>
    <row r="63" spans="1:53" ht="35.25" customHeight="1" x14ac:dyDescent="0.25">
      <c r="B63" s="153" t="s">
        <v>45</v>
      </c>
      <c r="C63" s="153"/>
      <c r="D63" s="153"/>
      <c r="E63" s="153"/>
      <c r="F63" s="153"/>
      <c r="G63" s="153"/>
      <c r="H63" s="153"/>
      <c r="I63" s="153"/>
      <c r="J63" s="153"/>
      <c r="K63" s="153"/>
      <c r="L63" s="121"/>
    </row>
    <row r="64" spans="1:53" ht="31.35" customHeight="1" x14ac:dyDescent="0.25">
      <c r="B64" s="149" t="s">
        <v>75</v>
      </c>
      <c r="C64" s="149"/>
      <c r="D64" s="149"/>
      <c r="E64" s="149"/>
      <c r="F64" s="149"/>
      <c r="G64" s="21"/>
      <c r="H64" s="13"/>
      <c r="I64" s="13"/>
      <c r="J64" s="20"/>
      <c r="K64" s="20"/>
      <c r="L64" s="20"/>
    </row>
    <row r="65" spans="2:17" ht="33.75" customHeight="1" x14ac:dyDescent="0.25">
      <c r="B65" s="75" t="s">
        <v>0</v>
      </c>
      <c r="C65" s="75" t="s">
        <v>22</v>
      </c>
      <c r="D65" s="188" t="s">
        <v>1</v>
      </c>
      <c r="E65" s="188"/>
      <c r="F65" s="188"/>
      <c r="G65" s="22"/>
      <c r="H65" s="22"/>
      <c r="I65" s="13"/>
      <c r="J65" s="20"/>
      <c r="K65" s="20"/>
      <c r="L65" s="20"/>
    </row>
    <row r="66" spans="2:17" ht="19.5" customHeight="1" x14ac:dyDescent="0.25">
      <c r="B66" s="23">
        <v>1</v>
      </c>
      <c r="C66" s="24" t="s">
        <v>12</v>
      </c>
      <c r="D66" s="157" t="s">
        <v>13</v>
      </c>
      <c r="E66" s="157"/>
      <c r="F66" s="157"/>
      <c r="G66" s="22"/>
      <c r="H66" s="22"/>
      <c r="I66" s="13"/>
      <c r="J66" s="20"/>
      <c r="K66" s="20"/>
      <c r="L66" s="20"/>
    </row>
    <row r="67" spans="2:17" ht="19.5" customHeight="1" x14ac:dyDescent="0.25">
      <c r="B67" s="23">
        <v>2</v>
      </c>
      <c r="C67" s="24" t="s">
        <v>14</v>
      </c>
      <c r="D67" s="157" t="s">
        <v>17</v>
      </c>
      <c r="E67" s="157"/>
      <c r="F67" s="157"/>
      <c r="G67" s="22"/>
      <c r="H67" s="22"/>
      <c r="I67" s="13"/>
      <c r="J67" s="20"/>
      <c r="K67" s="20"/>
      <c r="L67" s="20"/>
    </row>
    <row r="68" spans="2:17" ht="19.5" customHeight="1" x14ac:dyDescent="0.25">
      <c r="B68" s="23">
        <v>3</v>
      </c>
      <c r="C68" s="24" t="s">
        <v>15</v>
      </c>
      <c r="D68" s="215" t="s">
        <v>18</v>
      </c>
      <c r="E68" s="216"/>
      <c r="F68" s="217"/>
      <c r="G68" s="22"/>
      <c r="H68" s="22"/>
      <c r="I68" s="13"/>
      <c r="J68" s="20"/>
      <c r="K68" s="20"/>
      <c r="L68" s="20"/>
    </row>
    <row r="69" spans="2:17" ht="19.7" customHeight="1" x14ac:dyDescent="0.25">
      <c r="B69" s="23">
        <v>4</v>
      </c>
      <c r="C69" s="24" t="s">
        <v>16</v>
      </c>
      <c r="D69" s="157" t="s">
        <v>19</v>
      </c>
      <c r="E69" s="157"/>
      <c r="F69" s="157"/>
      <c r="G69" s="22"/>
      <c r="H69" s="65"/>
      <c r="I69" s="66"/>
      <c r="J69" s="67"/>
      <c r="K69" s="67"/>
      <c r="L69" s="67"/>
    </row>
    <row r="70" spans="2:17" ht="19.7" customHeight="1" x14ac:dyDescent="0.25">
      <c r="B70" s="23">
        <v>5</v>
      </c>
      <c r="C70" s="24" t="s">
        <v>21</v>
      </c>
      <c r="D70" s="157" t="s">
        <v>20</v>
      </c>
      <c r="E70" s="157"/>
      <c r="F70" s="157"/>
      <c r="G70" s="22"/>
      <c r="H70" s="65"/>
      <c r="I70" s="66"/>
      <c r="J70" s="67"/>
      <c r="K70" s="67"/>
      <c r="L70" s="67"/>
    </row>
    <row r="71" spans="2:17" ht="24.75" customHeight="1" x14ac:dyDescent="0.25">
      <c r="B71" s="20"/>
      <c r="C71" s="158" t="s">
        <v>4</v>
      </c>
      <c r="D71" s="159"/>
      <c r="E71" s="25" t="s">
        <v>7</v>
      </c>
      <c r="F71" s="25" t="s">
        <v>42</v>
      </c>
      <c r="G71" s="21"/>
      <c r="H71" s="66"/>
      <c r="I71" s="66"/>
      <c r="J71" s="67"/>
      <c r="K71" s="67"/>
      <c r="L71" s="67"/>
    </row>
    <row r="72" spans="2:17" ht="23.25" customHeight="1" x14ac:dyDescent="0.25">
      <c r="B72" s="26"/>
      <c r="C72" s="26"/>
      <c r="D72" s="27"/>
      <c r="E72" s="143"/>
      <c r="F72" s="130">
        <v>45.57</v>
      </c>
      <c r="G72" s="21"/>
      <c r="H72" s="66"/>
      <c r="I72" s="66"/>
      <c r="J72" s="67"/>
      <c r="K72" s="67"/>
      <c r="L72" s="67"/>
    </row>
    <row r="73" spans="2:17" ht="29.25" customHeight="1" thickBot="1" x14ac:dyDescent="0.3">
      <c r="B73" s="161"/>
      <c r="C73" s="161"/>
      <c r="D73" s="20"/>
      <c r="E73" s="70" t="s">
        <v>92</v>
      </c>
      <c r="F73" s="72">
        <f>E72*F72</f>
        <v>0</v>
      </c>
      <c r="G73" s="21"/>
      <c r="H73" s="66"/>
      <c r="I73" s="66"/>
      <c r="J73" s="67"/>
      <c r="K73" s="67"/>
      <c r="L73" s="67"/>
    </row>
    <row r="74" spans="2:17" ht="24" customHeight="1" x14ac:dyDescent="0.25">
      <c r="B74" s="160"/>
      <c r="C74" s="160"/>
      <c r="D74" s="160"/>
      <c r="E74" s="160"/>
      <c r="F74" s="28"/>
      <c r="G74" s="21"/>
      <c r="H74" s="66"/>
      <c r="I74" s="66"/>
      <c r="J74" s="67"/>
      <c r="K74" s="67"/>
      <c r="L74" s="67"/>
      <c r="M74" s="5" t="s">
        <v>95</v>
      </c>
      <c r="N74" s="145"/>
      <c r="O74" s="146"/>
      <c r="P74" s="147"/>
      <c r="Q74" s="5" t="s">
        <v>105</v>
      </c>
    </row>
    <row r="75" spans="2:17" ht="19.7" customHeight="1" x14ac:dyDescent="0.25">
      <c r="B75" s="151" t="s">
        <v>30</v>
      </c>
      <c r="C75" s="151"/>
      <c r="D75" s="151"/>
      <c r="E75" s="151"/>
      <c r="F75" s="151"/>
      <c r="G75" s="21"/>
      <c r="H75" s="66"/>
      <c r="I75" s="66"/>
      <c r="J75" s="67"/>
      <c r="K75" s="67"/>
      <c r="L75" s="67"/>
    </row>
    <row r="76" spans="2:17" ht="33.75" customHeight="1" x14ac:dyDescent="0.25">
      <c r="B76" s="210" t="s">
        <v>90</v>
      </c>
      <c r="C76" s="210"/>
      <c r="D76" s="162" t="s">
        <v>84</v>
      </c>
      <c r="E76" s="162"/>
      <c r="F76" s="162"/>
      <c r="G76" s="22"/>
      <c r="H76" s="65"/>
      <c r="I76" s="66"/>
      <c r="J76" s="67"/>
      <c r="K76" s="67"/>
      <c r="L76" s="67"/>
    </row>
    <row r="77" spans="2:17" ht="23.25" customHeight="1" x14ac:dyDescent="0.25">
      <c r="C77" s="108"/>
      <c r="D77" s="109"/>
      <c r="E77" s="29" t="s">
        <v>7</v>
      </c>
      <c r="F77" s="29" t="s">
        <v>41</v>
      </c>
      <c r="G77" s="22"/>
      <c r="H77" s="65"/>
      <c r="I77" s="66"/>
      <c r="J77" s="67"/>
      <c r="K77" s="67"/>
      <c r="L77" s="67"/>
    </row>
    <row r="78" spans="2:17" ht="24.75" customHeight="1" x14ac:dyDescent="0.25">
      <c r="B78" s="155">
        <f>IF($E$72&gt;9,$M$74,IF(AND($E$72&gt;0,$E$72&lt;10),$N$74,0))</f>
        <v>0</v>
      </c>
      <c r="C78" s="155"/>
      <c r="D78" s="155"/>
      <c r="E78" s="144">
        <f>E72</f>
        <v>0</v>
      </c>
      <c r="F78" s="30" t="s">
        <v>29</v>
      </c>
      <c r="G78" s="22"/>
      <c r="H78" s="65"/>
      <c r="I78" s="66"/>
      <c r="J78" s="67"/>
      <c r="K78" s="67"/>
      <c r="L78" s="67"/>
    </row>
    <row r="79" spans="2:17" ht="19.5" customHeight="1" x14ac:dyDescent="0.25">
      <c r="B79" s="156"/>
      <c r="C79" s="156"/>
      <c r="D79" s="156"/>
      <c r="E79" s="110"/>
      <c r="F79" s="80"/>
      <c r="G79" s="22"/>
      <c r="H79" s="65"/>
      <c r="I79" s="66"/>
      <c r="J79" s="67"/>
      <c r="K79" s="67"/>
      <c r="L79" s="67"/>
    </row>
    <row r="80" spans="2:17" ht="26.25" customHeight="1" x14ac:dyDescent="0.25">
      <c r="B80" s="167" t="s">
        <v>31</v>
      </c>
      <c r="C80" s="168"/>
      <c r="D80" s="168"/>
      <c r="E80" s="168"/>
      <c r="F80" s="169"/>
      <c r="G80" s="31"/>
      <c r="H80" s="68"/>
      <c r="I80" s="66"/>
      <c r="J80" s="67"/>
      <c r="K80" s="67"/>
      <c r="L80" s="67"/>
    </row>
    <row r="81" spans="2:14" ht="19.7" customHeight="1" thickBot="1" x14ac:dyDescent="0.3">
      <c r="B81" s="211" t="s">
        <v>32</v>
      </c>
      <c r="C81" s="212"/>
      <c r="D81" s="53" t="s">
        <v>7</v>
      </c>
      <c r="E81" s="53" t="s">
        <v>33</v>
      </c>
      <c r="F81" s="54" t="s">
        <v>34</v>
      </c>
      <c r="G81" s="32"/>
      <c r="H81" s="69"/>
      <c r="I81" s="66"/>
      <c r="J81" s="67"/>
      <c r="K81" s="67"/>
      <c r="L81" s="67"/>
    </row>
    <row r="82" spans="2:14" ht="27.75" customHeight="1" thickBot="1" x14ac:dyDescent="0.3">
      <c r="B82" s="163" t="s">
        <v>75</v>
      </c>
      <c r="C82" s="164"/>
      <c r="D82" s="63"/>
      <c r="E82" s="55">
        <f>IF($E$72=0,0,IF(AND($E$72&gt;0,$E$72&lt;10),0.5,IF($E$72&gt;9,1,0)))</f>
        <v>0</v>
      </c>
      <c r="F82" s="56">
        <f>D82*N82</f>
        <v>0</v>
      </c>
      <c r="G82" s="32"/>
      <c r="H82" s="57"/>
      <c r="I82" s="13"/>
      <c r="J82" s="20"/>
      <c r="K82" s="20"/>
      <c r="L82" s="20"/>
      <c r="M82" s="129">
        <f>F72</f>
        <v>45.57</v>
      </c>
      <c r="N82" s="103">
        <f>IF(E82=0.5,M82/2,IF(E82=1,0,0))</f>
        <v>0</v>
      </c>
    </row>
    <row r="83" spans="2:14" ht="30.75" customHeight="1" x14ac:dyDescent="0.25">
      <c r="B83" s="208">
        <f>IF($E$72&gt;9,$Q$74,IF(AND($E$72&gt;0,$E$72&lt;10),$P$72,0))</f>
        <v>0</v>
      </c>
      <c r="C83" s="209"/>
      <c r="D83" s="152" t="s">
        <v>92</v>
      </c>
      <c r="E83" s="152"/>
      <c r="F83" s="71">
        <f>SUM(F82:F82)</f>
        <v>0</v>
      </c>
      <c r="G83" s="170"/>
      <c r="H83" s="170"/>
      <c r="I83" s="170"/>
      <c r="J83" s="170"/>
      <c r="K83" s="170"/>
      <c r="L83" s="113"/>
      <c r="M83" s="125"/>
      <c r="N83" s="103"/>
    </row>
    <row r="84" spans="2:14" ht="15.75" x14ac:dyDescent="0.25">
      <c r="B84" s="189">
        <f>IF(C78&gt;9,$S$78,0)</f>
        <v>0</v>
      </c>
      <c r="C84" s="189"/>
      <c r="D84" s="20"/>
      <c r="E84" s="20"/>
      <c r="F84" s="35"/>
      <c r="G84" s="170"/>
      <c r="H84" s="170"/>
      <c r="I84" s="170"/>
      <c r="J84" s="170"/>
      <c r="K84" s="170"/>
      <c r="L84" s="113"/>
    </row>
    <row r="85" spans="2:14" ht="34.5" customHeight="1" x14ac:dyDescent="0.25">
      <c r="B85" s="153" t="s">
        <v>47</v>
      </c>
      <c r="C85" s="153"/>
      <c r="D85" s="153"/>
      <c r="E85" s="153"/>
      <c r="F85" s="153"/>
      <c r="G85" s="153"/>
      <c r="H85" s="153"/>
      <c r="I85" s="153"/>
      <c r="J85" s="20"/>
      <c r="K85" s="20"/>
      <c r="L85" s="20"/>
    </row>
    <row r="86" spans="2:14" ht="30.75" customHeight="1" x14ac:dyDescent="0.25">
      <c r="B86" s="171" t="s">
        <v>45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14"/>
    </row>
    <row r="87" spans="2:14" ht="31.15" customHeight="1" x14ac:dyDescent="0.25">
      <c r="B87" s="150" t="s">
        <v>89</v>
      </c>
      <c r="C87" s="150"/>
      <c r="D87" s="150"/>
      <c r="E87" s="150"/>
      <c r="F87" s="150"/>
      <c r="G87" s="21"/>
      <c r="H87" s="13"/>
      <c r="I87" s="13"/>
      <c r="J87" s="74">
        <v>2</v>
      </c>
      <c r="K87" s="20"/>
      <c r="L87" s="20"/>
    </row>
    <row r="88" spans="2:14" ht="31.5" customHeight="1" x14ac:dyDescent="0.25">
      <c r="B88" s="76" t="s">
        <v>0</v>
      </c>
      <c r="C88" s="75" t="s">
        <v>22</v>
      </c>
      <c r="D88" s="154" t="s">
        <v>1</v>
      </c>
      <c r="E88" s="154"/>
      <c r="F88" s="154"/>
      <c r="G88" s="40"/>
      <c r="H88" s="40"/>
      <c r="I88" s="13"/>
      <c r="J88" s="74">
        <v>3</v>
      </c>
      <c r="K88" s="20"/>
      <c r="L88" s="20"/>
    </row>
    <row r="89" spans="2:14" ht="19.7" customHeight="1" x14ac:dyDescent="0.25">
      <c r="B89" s="41">
        <v>1</v>
      </c>
      <c r="C89" s="77" t="s">
        <v>24</v>
      </c>
      <c r="D89" s="148" t="s">
        <v>3</v>
      </c>
      <c r="E89" s="148"/>
      <c r="F89" s="148"/>
      <c r="G89" s="40"/>
      <c r="H89" s="40"/>
      <c r="I89" s="13"/>
      <c r="J89" s="74">
        <v>4</v>
      </c>
      <c r="K89" s="20"/>
      <c r="L89" s="20"/>
    </row>
    <row r="90" spans="2:14" ht="19.7" customHeight="1" x14ac:dyDescent="0.25">
      <c r="B90" s="41">
        <v>2</v>
      </c>
      <c r="C90" s="77" t="s">
        <v>57</v>
      </c>
      <c r="D90" s="148" t="s">
        <v>28</v>
      </c>
      <c r="E90" s="148"/>
      <c r="F90" s="148"/>
      <c r="G90" s="40"/>
      <c r="H90" s="40"/>
      <c r="I90" s="13"/>
      <c r="J90" s="74">
        <v>5</v>
      </c>
      <c r="K90" s="20"/>
      <c r="L90" s="20"/>
    </row>
    <row r="91" spans="2:14" ht="19.7" customHeight="1" x14ac:dyDescent="0.25">
      <c r="B91" s="41">
        <v>3</v>
      </c>
      <c r="C91" s="77" t="s">
        <v>44</v>
      </c>
      <c r="D91" s="148" t="s">
        <v>8</v>
      </c>
      <c r="E91" s="148"/>
      <c r="F91" s="148"/>
      <c r="G91" s="40"/>
      <c r="H91" s="40"/>
      <c r="I91" s="13"/>
      <c r="J91" s="74">
        <v>6</v>
      </c>
      <c r="K91" s="20"/>
      <c r="L91" s="20"/>
    </row>
    <row r="92" spans="2:14" ht="19.7" customHeight="1" x14ac:dyDescent="0.25">
      <c r="B92" s="41">
        <v>4</v>
      </c>
      <c r="C92" s="77" t="s">
        <v>25</v>
      </c>
      <c r="D92" s="148" t="s">
        <v>58</v>
      </c>
      <c r="E92" s="148"/>
      <c r="F92" s="148"/>
      <c r="G92" s="40"/>
      <c r="H92" s="40"/>
      <c r="I92" s="13"/>
      <c r="J92" s="74">
        <v>7</v>
      </c>
      <c r="K92" s="20"/>
      <c r="L92" s="20"/>
    </row>
    <row r="93" spans="2:14" ht="19.7" customHeight="1" x14ac:dyDescent="0.25">
      <c r="B93" s="41">
        <v>5</v>
      </c>
      <c r="C93" s="77" t="s">
        <v>26</v>
      </c>
      <c r="D93" s="148" t="s">
        <v>23</v>
      </c>
      <c r="E93" s="148"/>
      <c r="F93" s="148"/>
      <c r="G93" s="40"/>
      <c r="H93" s="40"/>
      <c r="I93" s="13"/>
      <c r="J93" s="74">
        <v>8</v>
      </c>
      <c r="K93" s="20"/>
      <c r="L93" s="20"/>
    </row>
    <row r="94" spans="2:14" ht="48" customHeight="1" x14ac:dyDescent="0.25">
      <c r="B94" s="196" t="s">
        <v>4</v>
      </c>
      <c r="C94" s="196"/>
      <c r="D94" s="196"/>
      <c r="E94" s="29" t="s">
        <v>7</v>
      </c>
      <c r="F94" s="25" t="s">
        <v>42</v>
      </c>
      <c r="G94" s="21"/>
      <c r="H94" s="66"/>
      <c r="I94" s="66"/>
      <c r="J94" s="4">
        <v>9</v>
      </c>
      <c r="K94" s="67"/>
      <c r="L94" s="67"/>
    </row>
    <row r="95" spans="2:14" ht="27.75" customHeight="1" x14ac:dyDescent="0.25">
      <c r="C95" s="111"/>
      <c r="D95" s="112"/>
      <c r="E95" s="101"/>
      <c r="F95" s="131">
        <v>45.57</v>
      </c>
      <c r="G95" s="21"/>
      <c r="H95" s="66"/>
      <c r="I95" s="66"/>
      <c r="J95" s="67"/>
      <c r="K95" s="67"/>
      <c r="L95" s="67"/>
    </row>
    <row r="96" spans="2:14" ht="31.5" customHeight="1" x14ac:dyDescent="0.25">
      <c r="B96" s="213">
        <f>IF($E$95&gt;9,$M$74,IF(AND($E$95&gt;0,$E$95&lt;10),$N$74,0))</f>
        <v>0</v>
      </c>
      <c r="C96" s="213"/>
      <c r="D96" s="213"/>
      <c r="E96" s="70" t="s">
        <v>92</v>
      </c>
      <c r="F96" s="72">
        <f>E95*F95</f>
        <v>0</v>
      </c>
      <c r="G96" s="21"/>
      <c r="H96" s="66"/>
      <c r="I96" s="66"/>
      <c r="J96" s="67"/>
      <c r="K96" s="67"/>
      <c r="L96" s="67"/>
    </row>
    <row r="97" spans="2:14" ht="17.25" customHeight="1" x14ac:dyDescent="0.25">
      <c r="B97" s="213"/>
      <c r="C97" s="213"/>
      <c r="D97" s="213"/>
      <c r="E97" s="36"/>
      <c r="F97" s="39"/>
      <c r="G97" s="21"/>
      <c r="H97" s="66"/>
      <c r="I97" s="66"/>
      <c r="J97" s="67"/>
      <c r="K97" s="67"/>
      <c r="L97" s="67"/>
    </row>
    <row r="98" spans="2:14" ht="19.7" customHeight="1" x14ac:dyDescent="0.25">
      <c r="B98" s="214"/>
      <c r="C98" s="214"/>
      <c r="D98" s="214"/>
      <c r="E98" s="58"/>
      <c r="F98" s="58"/>
      <c r="G98" s="21"/>
      <c r="H98" s="66"/>
      <c r="I98" s="66"/>
      <c r="J98" s="67"/>
      <c r="K98" s="67"/>
      <c r="L98" s="67"/>
    </row>
    <row r="99" spans="2:14" ht="19.7" customHeight="1" x14ac:dyDescent="0.25">
      <c r="B99" s="238" t="s">
        <v>31</v>
      </c>
      <c r="C99" s="239"/>
      <c r="D99" s="239"/>
      <c r="E99" s="239"/>
      <c r="F99" s="240"/>
      <c r="G99" s="21"/>
      <c r="H99" s="66"/>
      <c r="I99" s="66"/>
      <c r="J99" s="67"/>
      <c r="K99" s="67"/>
      <c r="L99" s="67"/>
    </row>
    <row r="100" spans="2:14" ht="31.5" customHeight="1" x14ac:dyDescent="0.25">
      <c r="B100" s="236" t="s">
        <v>32</v>
      </c>
      <c r="C100" s="237"/>
      <c r="D100" s="59" t="s">
        <v>7</v>
      </c>
      <c r="E100" s="59" t="s">
        <v>33</v>
      </c>
      <c r="F100" s="60" t="s">
        <v>34</v>
      </c>
      <c r="G100" s="21"/>
      <c r="H100" s="66"/>
      <c r="I100" s="66"/>
      <c r="J100" s="67"/>
      <c r="K100" s="67"/>
      <c r="L100" s="67"/>
      <c r="M100" s="126"/>
      <c r="N100" s="105"/>
    </row>
    <row r="101" spans="2:14" ht="29.25" customHeight="1" x14ac:dyDescent="0.25">
      <c r="B101" s="233" t="s">
        <v>89</v>
      </c>
      <c r="C101" s="234"/>
      <c r="D101" s="64"/>
      <c r="E101" s="61">
        <f>IF($E$95=0,0,IF(AND($E$95&gt;0,$E$95&lt;10),0.5,IF($E$95&gt;9,1,0)))</f>
        <v>0</v>
      </c>
      <c r="F101" s="62">
        <f>D101*N101</f>
        <v>0</v>
      </c>
      <c r="G101" s="21"/>
      <c r="H101" s="66"/>
      <c r="I101" s="66"/>
      <c r="J101" s="67"/>
      <c r="K101" s="67"/>
      <c r="L101" s="67"/>
      <c r="M101" s="129">
        <f>F95</f>
        <v>45.57</v>
      </c>
      <c r="N101" s="104">
        <f>IF(E101=0.5,M101/2,IF(E101=1,0,0))</f>
        <v>0</v>
      </c>
    </row>
    <row r="102" spans="2:14" ht="27.75" customHeight="1" x14ac:dyDescent="0.25">
      <c r="B102" s="235">
        <f>IF($E$95&gt;9,$Q$74,IF(AND($D$615&gt;0,$E$95&lt;10),$P$95,0))</f>
        <v>0</v>
      </c>
      <c r="C102" s="235"/>
      <c r="D102" s="205" t="s">
        <v>106</v>
      </c>
      <c r="E102" s="205"/>
      <c r="F102" s="73">
        <f>SUM(F101:F101)</f>
        <v>0</v>
      </c>
      <c r="G102" s="21"/>
      <c r="H102" s="66"/>
      <c r="I102" s="66"/>
      <c r="J102" s="67"/>
      <c r="K102" s="67"/>
      <c r="L102" s="67"/>
    </row>
    <row r="103" spans="2:14" ht="15.75" x14ac:dyDescent="0.25">
      <c r="B103" s="38"/>
      <c r="C103" s="38"/>
      <c r="D103" s="38"/>
      <c r="E103" s="36"/>
      <c r="F103" s="39"/>
      <c r="G103" s="21"/>
      <c r="H103" s="66"/>
      <c r="I103" s="66"/>
      <c r="J103" s="67"/>
      <c r="K103" s="67"/>
      <c r="L103" s="67"/>
    </row>
    <row r="104" spans="2:14" ht="39" customHeight="1" x14ac:dyDescent="0.25">
      <c r="B104" s="195" t="s">
        <v>107</v>
      </c>
      <c r="C104" s="195"/>
      <c r="D104" s="195"/>
      <c r="E104" s="195"/>
      <c r="F104" s="195"/>
      <c r="G104" s="195"/>
      <c r="H104" s="195"/>
      <c r="I104" s="195"/>
      <c r="J104" s="195"/>
      <c r="K104" s="195"/>
      <c r="L104" s="119"/>
    </row>
    <row r="105" spans="2:14" s="6" customFormat="1" ht="82.5" customHeight="1" x14ac:dyDescent="0.25">
      <c r="B105" s="14"/>
      <c r="C105" s="14"/>
      <c r="D105" s="14"/>
      <c r="E105" s="14"/>
      <c r="F105" s="14"/>
      <c r="G105" s="14"/>
      <c r="H105" s="14"/>
      <c r="I105" s="14"/>
      <c r="J105" s="42"/>
      <c r="K105" s="20"/>
      <c r="L105" s="20"/>
    </row>
    <row r="106" spans="2:14" ht="24.95" customHeight="1" x14ac:dyDescent="0.25">
      <c r="B106" s="206" t="s">
        <v>113</v>
      </c>
      <c r="C106" s="206"/>
      <c r="D106" s="206"/>
      <c r="E106" s="206"/>
      <c r="F106" s="206"/>
      <c r="G106" s="206"/>
      <c r="H106" s="206"/>
      <c r="I106" s="206"/>
      <c r="J106" s="206"/>
      <c r="K106" s="206"/>
      <c r="L106" s="115"/>
    </row>
    <row r="107" spans="2:14" ht="39" customHeight="1" x14ac:dyDescent="0.25">
      <c r="B107" s="203" t="s">
        <v>0</v>
      </c>
      <c r="C107" s="203" t="s">
        <v>9</v>
      </c>
      <c r="D107" s="204" t="s">
        <v>1</v>
      </c>
      <c r="E107" s="204" t="s">
        <v>93</v>
      </c>
      <c r="F107" s="230" t="s">
        <v>7</v>
      </c>
      <c r="G107" s="188" t="s">
        <v>46</v>
      </c>
      <c r="H107" s="188" t="s">
        <v>38</v>
      </c>
      <c r="I107" s="188"/>
      <c r="J107" s="188"/>
      <c r="K107" s="207" t="s">
        <v>39</v>
      </c>
      <c r="L107" s="122"/>
    </row>
    <row r="108" spans="2:14" ht="42.75" customHeight="1" x14ac:dyDescent="0.25">
      <c r="B108" s="203"/>
      <c r="C108" s="203"/>
      <c r="D108" s="204"/>
      <c r="E108" s="204"/>
      <c r="F108" s="230"/>
      <c r="G108" s="188"/>
      <c r="H108" s="75" t="s">
        <v>7</v>
      </c>
      <c r="I108" s="134" t="s">
        <v>40</v>
      </c>
      <c r="J108" s="134" t="s">
        <v>41</v>
      </c>
      <c r="K108" s="207"/>
      <c r="L108" s="122"/>
      <c r="M108" s="106" t="s">
        <v>93</v>
      </c>
    </row>
    <row r="109" spans="2:14" ht="19.5" customHeight="1" x14ac:dyDescent="0.25">
      <c r="B109" s="43">
        <v>1</v>
      </c>
      <c r="C109" s="82" t="s">
        <v>12</v>
      </c>
      <c r="D109" s="83" t="s">
        <v>27</v>
      </c>
      <c r="E109" s="78">
        <v>13.49</v>
      </c>
      <c r="F109" s="79"/>
      <c r="G109" s="78">
        <f>(F109*E109)-(E109*F109*20/100)</f>
        <v>0</v>
      </c>
      <c r="H109" s="79"/>
      <c r="I109" s="85">
        <f>IF(H109=0,0,IF(AND(F109&gt;0,F109&lt;10),0.5,IF(F109&gt;9,1,0)))</f>
        <v>0</v>
      </c>
      <c r="J109" s="78">
        <f>H109*N109</f>
        <v>0</v>
      </c>
      <c r="K109" s="78">
        <f>G109+J109</f>
        <v>0</v>
      </c>
      <c r="L109" s="128"/>
      <c r="M109" s="127">
        <f>E109</f>
        <v>13.49</v>
      </c>
      <c r="N109" s="2">
        <f>IF(I109=0.5,E109/2,IF(I109=1,0,0))</f>
        <v>0</v>
      </c>
    </row>
    <row r="110" spans="2:14" ht="18" customHeight="1" x14ac:dyDescent="0.25">
      <c r="B110" s="43">
        <v>2</v>
      </c>
      <c r="C110" s="82" t="s">
        <v>14</v>
      </c>
      <c r="D110" s="83" t="s">
        <v>35</v>
      </c>
      <c r="E110" s="78">
        <v>13.49</v>
      </c>
      <c r="F110" s="79"/>
      <c r="G110" s="78">
        <f t="shared" ref="G110:G129" si="0">(F110*E110)-(E110*F110*20/100)</f>
        <v>0</v>
      </c>
      <c r="H110" s="79"/>
      <c r="I110" s="85">
        <f t="shared" ref="I110:I129" si="1">IF(H110=0,0,IF(AND(F110&gt;0,F110&lt;10),0.5,IF(F110&gt;9,1,0)))</f>
        <v>0</v>
      </c>
      <c r="J110" s="78">
        <f t="shared" ref="J110:J128" si="2">H110*N110</f>
        <v>0</v>
      </c>
      <c r="K110" s="78">
        <f t="shared" ref="K110:K129" si="3">G110+J110</f>
        <v>0</v>
      </c>
      <c r="L110" s="128"/>
      <c r="M110" s="127">
        <f>E110</f>
        <v>13.49</v>
      </c>
      <c r="N110" s="2">
        <f t="shared" ref="N110:N129" si="4">IF(I110=0.5,E110/2,IF(I110=1,0,0))</f>
        <v>0</v>
      </c>
    </row>
    <row r="111" spans="2:14" ht="17.25" customHeight="1" x14ac:dyDescent="0.25">
      <c r="B111" s="43">
        <v>3</v>
      </c>
      <c r="C111" s="82" t="s">
        <v>15</v>
      </c>
      <c r="D111" s="83" t="s">
        <v>36</v>
      </c>
      <c r="E111" s="78">
        <v>13.49</v>
      </c>
      <c r="F111" s="79"/>
      <c r="G111" s="78">
        <f t="shared" si="0"/>
        <v>0</v>
      </c>
      <c r="H111" s="79"/>
      <c r="I111" s="85">
        <f t="shared" si="1"/>
        <v>0</v>
      </c>
      <c r="J111" s="78">
        <f t="shared" si="2"/>
        <v>0</v>
      </c>
      <c r="K111" s="78">
        <f t="shared" si="3"/>
        <v>0</v>
      </c>
      <c r="L111" s="128"/>
      <c r="M111" s="127">
        <f t="shared" ref="M111:M129" si="5">E111</f>
        <v>13.49</v>
      </c>
      <c r="N111" s="2">
        <f t="shared" si="4"/>
        <v>0</v>
      </c>
    </row>
    <row r="112" spans="2:14" ht="21" customHeight="1" x14ac:dyDescent="0.25">
      <c r="B112" s="43">
        <v>4</v>
      </c>
      <c r="C112" s="82" t="s">
        <v>16</v>
      </c>
      <c r="D112" s="83" t="s">
        <v>85</v>
      </c>
      <c r="E112" s="78">
        <v>13.49</v>
      </c>
      <c r="F112" s="79"/>
      <c r="G112" s="78">
        <f t="shared" si="0"/>
        <v>0</v>
      </c>
      <c r="H112" s="79"/>
      <c r="I112" s="85">
        <f t="shared" si="1"/>
        <v>0</v>
      </c>
      <c r="J112" s="78">
        <f t="shared" si="2"/>
        <v>0</v>
      </c>
      <c r="K112" s="78">
        <f t="shared" si="3"/>
        <v>0</v>
      </c>
      <c r="L112" s="128"/>
      <c r="M112" s="127">
        <f t="shared" si="5"/>
        <v>13.49</v>
      </c>
      <c r="N112" s="2">
        <f t="shared" si="4"/>
        <v>0</v>
      </c>
    </row>
    <row r="113" spans="2:14" ht="22.5" customHeight="1" x14ac:dyDescent="0.25">
      <c r="B113" s="43">
        <v>5</v>
      </c>
      <c r="C113" s="82" t="s">
        <v>21</v>
      </c>
      <c r="D113" s="83" t="s">
        <v>20</v>
      </c>
      <c r="E113" s="78">
        <v>11.16</v>
      </c>
      <c r="F113" s="79"/>
      <c r="G113" s="78">
        <f t="shared" si="0"/>
        <v>0</v>
      </c>
      <c r="H113" s="79"/>
      <c r="I113" s="85">
        <f t="shared" si="1"/>
        <v>0</v>
      </c>
      <c r="J113" s="78">
        <f t="shared" si="2"/>
        <v>0</v>
      </c>
      <c r="K113" s="78">
        <f t="shared" si="3"/>
        <v>0</v>
      </c>
      <c r="L113" s="128"/>
      <c r="M113" s="127">
        <f t="shared" si="5"/>
        <v>11.16</v>
      </c>
      <c r="N113" s="2">
        <f t="shared" si="4"/>
        <v>0</v>
      </c>
    </row>
    <row r="114" spans="2:14" ht="22.5" customHeight="1" x14ac:dyDescent="0.25">
      <c r="B114" s="43">
        <v>9</v>
      </c>
      <c r="C114" s="84" t="s">
        <v>24</v>
      </c>
      <c r="D114" s="116" t="s">
        <v>3</v>
      </c>
      <c r="E114" s="78">
        <v>13.77</v>
      </c>
      <c r="F114" s="79"/>
      <c r="G114" s="78">
        <f t="shared" si="0"/>
        <v>0</v>
      </c>
      <c r="H114" s="79"/>
      <c r="I114" s="85">
        <f t="shared" si="1"/>
        <v>0</v>
      </c>
      <c r="J114" s="78">
        <f t="shared" si="2"/>
        <v>0</v>
      </c>
      <c r="K114" s="78">
        <f t="shared" si="3"/>
        <v>0</v>
      </c>
      <c r="L114" s="128"/>
      <c r="M114" s="127">
        <f t="shared" si="5"/>
        <v>13.77</v>
      </c>
      <c r="N114" s="2">
        <f t="shared" si="4"/>
        <v>0</v>
      </c>
    </row>
    <row r="115" spans="2:14" ht="22.5" customHeight="1" x14ac:dyDescent="0.25">
      <c r="B115" s="43">
        <v>10</v>
      </c>
      <c r="C115" s="84" t="s">
        <v>57</v>
      </c>
      <c r="D115" s="116" t="s">
        <v>37</v>
      </c>
      <c r="E115" s="78">
        <v>12.46</v>
      </c>
      <c r="F115" s="79"/>
      <c r="G115" s="78">
        <f t="shared" si="0"/>
        <v>0</v>
      </c>
      <c r="H115" s="79"/>
      <c r="I115" s="85">
        <f t="shared" si="1"/>
        <v>0</v>
      </c>
      <c r="J115" s="78">
        <f t="shared" si="2"/>
        <v>0</v>
      </c>
      <c r="K115" s="78">
        <f t="shared" si="3"/>
        <v>0</v>
      </c>
      <c r="L115" s="128"/>
      <c r="M115" s="127">
        <f t="shared" si="5"/>
        <v>12.46</v>
      </c>
      <c r="N115" s="2">
        <f t="shared" si="4"/>
        <v>0</v>
      </c>
    </row>
    <row r="116" spans="2:14" ht="22.5" customHeight="1" x14ac:dyDescent="0.25">
      <c r="B116" s="43">
        <v>11</v>
      </c>
      <c r="C116" s="84" t="s">
        <v>44</v>
      </c>
      <c r="D116" s="116" t="s">
        <v>8</v>
      </c>
      <c r="E116" s="78">
        <v>12.46</v>
      </c>
      <c r="F116" s="79"/>
      <c r="G116" s="78">
        <f t="shared" si="0"/>
        <v>0</v>
      </c>
      <c r="H116" s="79"/>
      <c r="I116" s="85">
        <f t="shared" si="1"/>
        <v>0</v>
      </c>
      <c r="J116" s="78">
        <f t="shared" si="2"/>
        <v>0</v>
      </c>
      <c r="K116" s="78">
        <f t="shared" si="3"/>
        <v>0</v>
      </c>
      <c r="L116" s="128"/>
      <c r="M116" s="127">
        <f t="shared" si="5"/>
        <v>12.46</v>
      </c>
      <c r="N116" s="2">
        <f t="shared" si="4"/>
        <v>0</v>
      </c>
    </row>
    <row r="117" spans="2:14" ht="22.5" customHeight="1" x14ac:dyDescent="0.25">
      <c r="B117" s="43">
        <v>12</v>
      </c>
      <c r="C117" s="84" t="s">
        <v>25</v>
      </c>
      <c r="D117" s="84" t="s">
        <v>86</v>
      </c>
      <c r="E117" s="78">
        <v>12.66</v>
      </c>
      <c r="F117" s="79"/>
      <c r="G117" s="78">
        <f t="shared" si="0"/>
        <v>0</v>
      </c>
      <c r="H117" s="79"/>
      <c r="I117" s="85">
        <f t="shared" si="1"/>
        <v>0</v>
      </c>
      <c r="J117" s="78">
        <f t="shared" si="2"/>
        <v>0</v>
      </c>
      <c r="K117" s="78">
        <f t="shared" si="3"/>
        <v>0</v>
      </c>
      <c r="L117" s="128"/>
      <c r="M117" s="127">
        <f t="shared" si="5"/>
        <v>12.66</v>
      </c>
      <c r="N117" s="2">
        <f t="shared" si="4"/>
        <v>0</v>
      </c>
    </row>
    <row r="118" spans="2:14" ht="22.5" customHeight="1" x14ac:dyDescent="0.25">
      <c r="B118" s="43">
        <v>13</v>
      </c>
      <c r="C118" s="84" t="s">
        <v>26</v>
      </c>
      <c r="D118" s="116" t="s">
        <v>23</v>
      </c>
      <c r="E118" s="78">
        <v>13.76</v>
      </c>
      <c r="F118" s="79"/>
      <c r="G118" s="78">
        <f t="shared" si="0"/>
        <v>0</v>
      </c>
      <c r="H118" s="79"/>
      <c r="I118" s="85">
        <f t="shared" si="1"/>
        <v>0</v>
      </c>
      <c r="J118" s="78">
        <f t="shared" si="2"/>
        <v>0</v>
      </c>
      <c r="K118" s="78">
        <f t="shared" si="3"/>
        <v>0</v>
      </c>
      <c r="L118" s="128"/>
      <c r="M118" s="127">
        <f t="shared" si="5"/>
        <v>13.76</v>
      </c>
      <c r="N118" s="2">
        <f t="shared" si="4"/>
        <v>0</v>
      </c>
    </row>
    <row r="119" spans="2:14" ht="30" x14ac:dyDescent="0.25">
      <c r="B119" s="43">
        <v>14</v>
      </c>
      <c r="C119" s="82" t="s">
        <v>96</v>
      </c>
      <c r="D119" s="117" t="s">
        <v>27</v>
      </c>
      <c r="E119" s="132">
        <v>7.76</v>
      </c>
      <c r="F119" s="79"/>
      <c r="G119" s="78">
        <f t="shared" si="0"/>
        <v>0</v>
      </c>
      <c r="H119" s="79"/>
      <c r="I119" s="85">
        <f t="shared" si="1"/>
        <v>0</v>
      </c>
      <c r="J119" s="78">
        <f t="shared" si="2"/>
        <v>0</v>
      </c>
      <c r="K119" s="78">
        <f t="shared" si="3"/>
        <v>0</v>
      </c>
      <c r="L119" s="128"/>
      <c r="M119" s="127">
        <f t="shared" si="5"/>
        <v>7.76</v>
      </c>
      <c r="N119" s="2">
        <f t="shared" si="4"/>
        <v>0</v>
      </c>
    </row>
    <row r="120" spans="2:14" ht="30" x14ac:dyDescent="0.25">
      <c r="B120" s="43">
        <v>15</v>
      </c>
      <c r="C120" s="82" t="s">
        <v>110</v>
      </c>
      <c r="D120" s="117" t="s">
        <v>111</v>
      </c>
      <c r="E120" s="132">
        <v>6.9</v>
      </c>
      <c r="F120" s="79"/>
      <c r="G120" s="78">
        <f t="shared" ref="G120:G121" si="6">(F120*E120)-(E120*F120*20/100)</f>
        <v>0</v>
      </c>
      <c r="H120" s="79"/>
      <c r="I120" s="85">
        <f t="shared" ref="I120:I122" si="7">IF(H120=0,0,IF(AND(F120&gt;0,F120&lt;10),0.5,IF(F120&gt;9,1,0)))</f>
        <v>0</v>
      </c>
      <c r="J120" s="78">
        <f t="shared" ref="J120:J121" si="8">H120*N120</f>
        <v>0</v>
      </c>
      <c r="K120" s="78">
        <f t="shared" ref="K120:K121" si="9">G120+J120</f>
        <v>0</v>
      </c>
      <c r="L120" s="128"/>
      <c r="M120" s="127">
        <f t="shared" si="5"/>
        <v>6.9</v>
      </c>
      <c r="N120" s="2">
        <f t="shared" si="4"/>
        <v>0</v>
      </c>
    </row>
    <row r="121" spans="2:14" ht="30" x14ac:dyDescent="0.25">
      <c r="B121" s="43">
        <v>16</v>
      </c>
      <c r="C121" s="82" t="s">
        <v>112</v>
      </c>
      <c r="D121" s="117" t="s">
        <v>27</v>
      </c>
      <c r="E121" s="132">
        <v>5.9</v>
      </c>
      <c r="F121" s="79"/>
      <c r="G121" s="78">
        <f t="shared" si="6"/>
        <v>0</v>
      </c>
      <c r="H121" s="79"/>
      <c r="I121" s="85">
        <f t="shared" si="7"/>
        <v>0</v>
      </c>
      <c r="J121" s="78">
        <f t="shared" si="8"/>
        <v>0</v>
      </c>
      <c r="K121" s="78">
        <f t="shared" si="9"/>
        <v>0</v>
      </c>
      <c r="L121" s="128"/>
      <c r="M121" s="127">
        <f t="shared" si="5"/>
        <v>5.9</v>
      </c>
      <c r="N121" s="2">
        <f t="shared" si="4"/>
        <v>0</v>
      </c>
    </row>
    <row r="122" spans="2:14" s="5" customFormat="1" ht="21.75" customHeight="1" x14ac:dyDescent="0.25">
      <c r="B122" s="43">
        <v>17</v>
      </c>
      <c r="C122" s="107" t="s">
        <v>76</v>
      </c>
      <c r="D122" s="137" t="s">
        <v>77</v>
      </c>
      <c r="E122" s="138">
        <v>8.9</v>
      </c>
      <c r="F122" s="79"/>
      <c r="G122" s="78">
        <f t="shared" si="0"/>
        <v>0</v>
      </c>
      <c r="H122" s="79"/>
      <c r="I122" s="85">
        <f t="shared" si="7"/>
        <v>0</v>
      </c>
      <c r="J122" s="78">
        <f t="shared" si="2"/>
        <v>0</v>
      </c>
      <c r="K122" s="78">
        <f t="shared" si="3"/>
        <v>0</v>
      </c>
      <c r="L122" s="128"/>
      <c r="M122" s="127">
        <f t="shared" si="5"/>
        <v>8.9</v>
      </c>
      <c r="N122" s="2">
        <f t="shared" si="4"/>
        <v>0</v>
      </c>
    </row>
    <row r="123" spans="2:14" s="5" customFormat="1" ht="15.75" x14ac:dyDescent="0.25">
      <c r="B123" s="43">
        <v>18</v>
      </c>
      <c r="C123" s="107" t="s">
        <v>78</v>
      </c>
      <c r="D123" s="137" t="s">
        <v>77</v>
      </c>
      <c r="E123" s="139">
        <v>8.9</v>
      </c>
      <c r="F123" s="79"/>
      <c r="G123" s="78">
        <f t="shared" si="0"/>
        <v>0</v>
      </c>
      <c r="H123" s="79"/>
      <c r="I123" s="85">
        <f t="shared" si="1"/>
        <v>0</v>
      </c>
      <c r="J123" s="78">
        <f t="shared" si="2"/>
        <v>0</v>
      </c>
      <c r="K123" s="78">
        <f t="shared" si="3"/>
        <v>0</v>
      </c>
      <c r="L123" s="128"/>
      <c r="M123" s="127">
        <f t="shared" si="5"/>
        <v>8.9</v>
      </c>
      <c r="N123" s="2">
        <f t="shared" si="4"/>
        <v>0</v>
      </c>
    </row>
    <row r="124" spans="2:14" ht="20.25" customHeight="1" x14ac:dyDescent="0.25">
      <c r="B124" s="43">
        <v>19</v>
      </c>
      <c r="C124" s="107" t="s">
        <v>79</v>
      </c>
      <c r="D124" s="137" t="s">
        <v>77</v>
      </c>
      <c r="E124" s="139">
        <v>8.9</v>
      </c>
      <c r="F124" s="79"/>
      <c r="G124" s="78">
        <f t="shared" si="0"/>
        <v>0</v>
      </c>
      <c r="H124" s="79"/>
      <c r="I124" s="85">
        <f t="shared" si="1"/>
        <v>0</v>
      </c>
      <c r="J124" s="78">
        <f t="shared" si="2"/>
        <v>0</v>
      </c>
      <c r="K124" s="78">
        <f t="shared" si="3"/>
        <v>0</v>
      </c>
      <c r="L124" s="128"/>
      <c r="M124" s="127">
        <f t="shared" si="5"/>
        <v>8.9</v>
      </c>
      <c r="N124" s="2">
        <f t="shared" si="4"/>
        <v>0</v>
      </c>
    </row>
    <row r="125" spans="2:14" ht="19.5" customHeight="1" x14ac:dyDescent="0.25">
      <c r="B125" s="43">
        <v>20</v>
      </c>
      <c r="C125" s="107" t="s">
        <v>80</v>
      </c>
      <c r="D125" s="137" t="s">
        <v>77</v>
      </c>
      <c r="E125" s="139">
        <v>8.9</v>
      </c>
      <c r="F125" s="79"/>
      <c r="G125" s="78">
        <f t="shared" si="0"/>
        <v>0</v>
      </c>
      <c r="H125" s="79"/>
      <c r="I125" s="85">
        <f t="shared" si="1"/>
        <v>0</v>
      </c>
      <c r="J125" s="78">
        <f t="shared" si="2"/>
        <v>0</v>
      </c>
      <c r="K125" s="78">
        <f t="shared" si="3"/>
        <v>0</v>
      </c>
      <c r="L125" s="128"/>
      <c r="M125" s="127">
        <f t="shared" si="5"/>
        <v>8.9</v>
      </c>
      <c r="N125" s="2">
        <f t="shared" si="4"/>
        <v>0</v>
      </c>
    </row>
    <row r="126" spans="2:14" ht="19.5" customHeight="1" x14ac:dyDescent="0.25">
      <c r="B126" s="43">
        <v>21</v>
      </c>
      <c r="C126" s="107" t="s">
        <v>2</v>
      </c>
      <c r="D126" s="137" t="s">
        <v>82</v>
      </c>
      <c r="E126" s="139">
        <v>9.8000000000000007</v>
      </c>
      <c r="F126" s="79"/>
      <c r="G126" s="78">
        <f t="shared" si="0"/>
        <v>0</v>
      </c>
      <c r="H126" s="79"/>
      <c r="I126" s="85">
        <f>IF(H126=0,0,IF(AND(F126&gt;0,F126&lt;10),0.5,IF(F126&gt;9,1,0)))</f>
        <v>0</v>
      </c>
      <c r="J126" s="78">
        <f t="shared" si="2"/>
        <v>0</v>
      </c>
      <c r="K126" s="78">
        <f t="shared" si="3"/>
        <v>0</v>
      </c>
      <c r="L126" s="128"/>
      <c r="M126" s="127">
        <f t="shared" si="5"/>
        <v>9.8000000000000007</v>
      </c>
      <c r="N126" s="2">
        <f t="shared" si="4"/>
        <v>0</v>
      </c>
    </row>
    <row r="127" spans="2:14" ht="19.5" customHeight="1" x14ac:dyDescent="0.25">
      <c r="B127" s="43">
        <v>22</v>
      </c>
      <c r="C127" s="107" t="s">
        <v>56</v>
      </c>
      <c r="D127" s="137" t="s">
        <v>81</v>
      </c>
      <c r="E127" s="139">
        <v>12</v>
      </c>
      <c r="F127" s="79"/>
      <c r="G127" s="78">
        <f t="shared" si="0"/>
        <v>0</v>
      </c>
      <c r="H127" s="79"/>
      <c r="I127" s="85">
        <f t="shared" si="1"/>
        <v>0</v>
      </c>
      <c r="J127" s="78">
        <f t="shared" si="2"/>
        <v>0</v>
      </c>
      <c r="K127" s="78">
        <f t="shared" si="3"/>
        <v>0</v>
      </c>
      <c r="L127" s="128"/>
      <c r="M127" s="127">
        <f t="shared" si="5"/>
        <v>12</v>
      </c>
      <c r="N127" s="2">
        <f t="shared" si="4"/>
        <v>0</v>
      </c>
    </row>
    <row r="128" spans="2:14" ht="19.5" customHeight="1" x14ac:dyDescent="0.25">
      <c r="B128" s="43">
        <v>23</v>
      </c>
      <c r="C128" s="107" t="s">
        <v>5</v>
      </c>
      <c r="D128" s="137" t="s">
        <v>6</v>
      </c>
      <c r="E128" s="139">
        <v>14</v>
      </c>
      <c r="F128" s="79"/>
      <c r="G128" s="78">
        <f t="shared" si="0"/>
        <v>0</v>
      </c>
      <c r="H128" s="79"/>
      <c r="I128" s="85">
        <f t="shared" si="1"/>
        <v>0</v>
      </c>
      <c r="J128" s="78">
        <f t="shared" si="2"/>
        <v>0</v>
      </c>
      <c r="K128" s="78">
        <f t="shared" si="3"/>
        <v>0</v>
      </c>
      <c r="L128" s="128"/>
      <c r="M128" s="127">
        <f t="shared" si="5"/>
        <v>14</v>
      </c>
      <c r="N128" s="2">
        <f t="shared" si="4"/>
        <v>0</v>
      </c>
    </row>
    <row r="129" spans="2:14" ht="30" customHeight="1" thickBot="1" x14ac:dyDescent="0.3">
      <c r="B129" s="43">
        <v>24</v>
      </c>
      <c r="C129" s="107" t="s">
        <v>91</v>
      </c>
      <c r="D129" s="140" t="s">
        <v>83</v>
      </c>
      <c r="E129" s="139">
        <v>7.9</v>
      </c>
      <c r="F129" s="79"/>
      <c r="G129" s="78">
        <f t="shared" si="0"/>
        <v>0</v>
      </c>
      <c r="H129" s="79"/>
      <c r="I129" s="142">
        <f t="shared" si="1"/>
        <v>0</v>
      </c>
      <c r="J129" s="141">
        <f>H129*N129</f>
        <v>0</v>
      </c>
      <c r="K129" s="141">
        <f t="shared" si="3"/>
        <v>0</v>
      </c>
      <c r="L129" s="128"/>
      <c r="M129" s="127">
        <f t="shared" si="5"/>
        <v>7.9</v>
      </c>
      <c r="N129" s="2">
        <f t="shared" si="4"/>
        <v>0</v>
      </c>
    </row>
    <row r="130" spans="2:14" ht="15.75" x14ac:dyDescent="0.25">
      <c r="B130" s="44"/>
      <c r="C130" s="45"/>
      <c r="D130" s="45"/>
      <c r="E130" s="49"/>
      <c r="F130" s="81"/>
      <c r="G130" s="45"/>
      <c r="H130" s="46"/>
      <c r="I130" s="197" t="s">
        <v>92</v>
      </c>
      <c r="J130" s="198"/>
      <c r="K130" s="201">
        <f>SUM(K109:K129)</f>
        <v>0</v>
      </c>
      <c r="L130" s="123"/>
    </row>
    <row r="131" spans="2:14" ht="16.5" thickBot="1" x14ac:dyDescent="0.3">
      <c r="B131" s="18"/>
      <c r="C131" s="18"/>
      <c r="D131" s="18"/>
      <c r="E131" s="18"/>
      <c r="F131" s="18"/>
      <c r="G131" s="18"/>
      <c r="H131" s="18"/>
      <c r="I131" s="199"/>
      <c r="J131" s="200"/>
      <c r="K131" s="202"/>
      <c r="L131" s="123"/>
    </row>
    <row r="132" spans="2:14" ht="16.5" thickBot="1" x14ac:dyDescent="0.3">
      <c r="B132" s="14"/>
      <c r="C132" s="232" t="s">
        <v>94</v>
      </c>
      <c r="D132" s="232"/>
      <c r="E132" s="14"/>
      <c r="F132" s="14"/>
      <c r="G132" s="14"/>
      <c r="H132" s="14"/>
      <c r="I132" s="14"/>
      <c r="J132" s="20"/>
      <c r="K132" s="20"/>
      <c r="L132" s="20"/>
    </row>
    <row r="133" spans="2:14" ht="15.75" customHeight="1" x14ac:dyDescent="0.25">
      <c r="B133" s="13"/>
      <c r="C133" s="231" t="s">
        <v>108</v>
      </c>
      <c r="D133" s="231"/>
      <c r="E133" s="47"/>
      <c r="F133" s="37"/>
      <c r="G133" s="33"/>
      <c r="H133" s="218" t="s">
        <v>109</v>
      </c>
      <c r="I133" s="219"/>
      <c r="J133" s="224">
        <f>F73+F83+F96+F102+K130</f>
        <v>0</v>
      </c>
      <c r="K133" s="225"/>
      <c r="L133" s="124"/>
    </row>
    <row r="134" spans="2:14" ht="15.75" customHeight="1" x14ac:dyDescent="0.25">
      <c r="B134" s="13"/>
      <c r="C134" s="34"/>
      <c r="D134" s="34"/>
      <c r="E134" s="47"/>
      <c r="F134" s="37"/>
      <c r="G134" s="33"/>
      <c r="H134" s="220"/>
      <c r="I134" s="221"/>
      <c r="J134" s="226"/>
      <c r="K134" s="227"/>
      <c r="L134" s="124"/>
    </row>
    <row r="135" spans="2:14" ht="21" thickBot="1" x14ac:dyDescent="0.3">
      <c r="B135" s="13"/>
      <c r="C135" s="34"/>
      <c r="D135" s="34"/>
      <c r="E135" s="47"/>
      <c r="F135" s="37"/>
      <c r="G135" s="38"/>
      <c r="H135" s="222"/>
      <c r="I135" s="223"/>
      <c r="J135" s="228"/>
      <c r="K135" s="229"/>
      <c r="L135" s="124"/>
    </row>
    <row r="136" spans="2:14" ht="15.75" x14ac:dyDescent="0.25">
      <c r="B136" s="48"/>
      <c r="C136" s="48"/>
      <c r="D136" s="48"/>
      <c r="E136" s="49"/>
      <c r="F136" s="50"/>
      <c r="G136" s="48"/>
      <c r="H136" s="48"/>
      <c r="I136" s="13"/>
      <c r="J136" s="20"/>
      <c r="K136" s="20"/>
      <c r="L136" s="20"/>
    </row>
    <row r="137" spans="2:14" ht="15.75" hidden="1" x14ac:dyDescent="0.25">
      <c r="B137" s="13"/>
      <c r="E137" s="51"/>
      <c r="F137" s="13"/>
      <c r="G137" s="52"/>
      <c r="H137" s="13"/>
      <c r="I137" s="13"/>
      <c r="J137" s="20"/>
      <c r="K137" s="20"/>
      <c r="L137" s="20"/>
    </row>
    <row r="138" spans="2:14" ht="15.75" hidden="1" x14ac:dyDescent="0.25">
      <c r="B138" s="1"/>
      <c r="E138" s="10"/>
      <c r="F138" s="1"/>
      <c r="G138" s="9"/>
      <c r="H138" s="1"/>
      <c r="I138" s="1"/>
    </row>
    <row r="139" spans="2:14" ht="15.75" hidden="1" x14ac:dyDescent="0.25">
      <c r="B139" s="1"/>
      <c r="C139" s="1"/>
      <c r="D139" s="1"/>
      <c r="E139" s="1"/>
      <c r="F139" s="11"/>
      <c r="G139" s="9"/>
      <c r="H139" s="1"/>
      <c r="I139" s="1"/>
    </row>
    <row r="140" spans="2:14" ht="15.75" hidden="1" x14ac:dyDescent="0.25">
      <c r="B140" s="1"/>
      <c r="C140" s="1"/>
      <c r="D140" s="1"/>
      <c r="E140" s="1"/>
      <c r="F140" s="11"/>
      <c r="G140" s="9"/>
      <c r="H140" s="1"/>
      <c r="I140" s="1"/>
    </row>
    <row r="141" spans="2:14" ht="15.75" hidden="1" x14ac:dyDescent="0.25">
      <c r="B141" s="1"/>
      <c r="C141" s="1"/>
      <c r="D141" s="1"/>
      <c r="E141" s="1"/>
      <c r="F141" s="11"/>
      <c r="G141" s="9"/>
      <c r="H141" s="1"/>
      <c r="I141" s="1"/>
    </row>
    <row r="142" spans="2:14" ht="15.75" hidden="1" x14ac:dyDescent="0.25">
      <c r="B142" s="1"/>
      <c r="C142" s="1"/>
      <c r="D142" s="1"/>
      <c r="E142" s="1"/>
      <c r="F142" s="11"/>
      <c r="G142" s="9"/>
      <c r="H142" s="1"/>
      <c r="I142" s="1"/>
    </row>
    <row r="143" spans="2:14" ht="15.75" hidden="1" x14ac:dyDescent="0.25">
      <c r="B143" s="1"/>
      <c r="C143" s="1"/>
      <c r="D143" s="1"/>
      <c r="E143" s="1"/>
      <c r="F143" s="11"/>
      <c r="G143" s="9"/>
      <c r="H143" s="1"/>
      <c r="I143" s="1"/>
    </row>
    <row r="144" spans="2:14" ht="15.75" hidden="1" x14ac:dyDescent="0.25">
      <c r="B144" s="1"/>
      <c r="C144" s="1"/>
      <c r="D144" s="1"/>
      <c r="E144" s="1"/>
      <c r="F144" s="11"/>
      <c r="G144" s="9"/>
      <c r="H144" s="1"/>
      <c r="I144" s="1"/>
    </row>
    <row r="145" spans="2:9" ht="15.75" hidden="1" x14ac:dyDescent="0.25">
      <c r="B145" s="1"/>
      <c r="C145" s="1"/>
      <c r="D145" s="1"/>
      <c r="E145" s="1"/>
      <c r="F145" s="11"/>
      <c r="G145" s="9"/>
      <c r="H145" s="1"/>
      <c r="I145" s="1"/>
    </row>
    <row r="146" spans="2:9" ht="15.75" hidden="1" x14ac:dyDescent="0.25">
      <c r="B146" s="1"/>
      <c r="C146" s="1"/>
      <c r="D146" s="1"/>
      <c r="E146" s="1"/>
      <c r="F146" s="11"/>
      <c r="G146" s="9"/>
      <c r="H146" s="1"/>
      <c r="I146" s="1"/>
    </row>
    <row r="147" spans="2:9" ht="15.75" hidden="1" x14ac:dyDescent="0.25">
      <c r="B147" s="1"/>
      <c r="C147" s="1"/>
      <c r="D147" s="1"/>
      <c r="E147" s="1"/>
      <c r="F147" s="11"/>
      <c r="G147" s="9"/>
      <c r="H147" s="1"/>
      <c r="I147" s="1"/>
    </row>
    <row r="148" spans="2:9" ht="15.75" hidden="1" x14ac:dyDescent="0.25">
      <c r="B148" s="1"/>
      <c r="C148" s="1"/>
      <c r="D148" s="1"/>
      <c r="E148" s="1"/>
      <c r="F148" s="11"/>
      <c r="G148" s="9"/>
      <c r="H148" s="1"/>
      <c r="I148" s="1"/>
    </row>
    <row r="149" spans="2:9" ht="15.75" hidden="1" x14ac:dyDescent="0.25">
      <c r="B149" s="1"/>
      <c r="C149" s="1"/>
      <c r="D149" s="1"/>
      <c r="E149" s="1"/>
      <c r="F149" s="11"/>
      <c r="G149" s="9"/>
      <c r="H149" s="1"/>
      <c r="I149" s="1"/>
    </row>
    <row r="150" spans="2:9" ht="15.75" hidden="1" x14ac:dyDescent="0.25">
      <c r="B150" s="1"/>
      <c r="C150" s="1"/>
      <c r="D150" s="1"/>
      <c r="E150" s="1"/>
      <c r="F150" s="11"/>
      <c r="G150" s="9"/>
      <c r="H150" s="1"/>
      <c r="I150" s="1"/>
    </row>
    <row r="151" spans="2:9" ht="15.75" hidden="1" x14ac:dyDescent="0.25">
      <c r="B151" s="1"/>
      <c r="C151" s="1"/>
      <c r="D151" s="1"/>
      <c r="E151" s="1"/>
      <c r="F151" s="11"/>
      <c r="G151" s="9"/>
      <c r="H151" s="1"/>
      <c r="I151" s="1"/>
    </row>
    <row r="152" spans="2:9" ht="15.75" hidden="1" x14ac:dyDescent="0.25">
      <c r="B152" s="1"/>
      <c r="C152" s="1"/>
      <c r="D152" s="1"/>
      <c r="E152" s="1"/>
      <c r="F152" s="11"/>
      <c r="G152" s="9"/>
      <c r="H152" s="1"/>
      <c r="I152" s="1"/>
    </row>
    <row r="153" spans="2:9" ht="15.75" hidden="1" x14ac:dyDescent="0.25">
      <c r="B153" s="1"/>
      <c r="C153" s="1"/>
      <c r="D153" s="1"/>
      <c r="E153" s="1"/>
      <c r="F153" s="11"/>
      <c r="G153" s="9"/>
      <c r="H153" s="1"/>
      <c r="I153" s="1"/>
    </row>
    <row r="154" spans="2:9" ht="15.75" hidden="1" x14ac:dyDescent="0.25">
      <c r="B154" s="1"/>
      <c r="C154" s="1"/>
      <c r="D154" s="1"/>
      <c r="E154" s="1"/>
      <c r="F154" s="11"/>
      <c r="G154" s="9"/>
      <c r="H154" s="1"/>
      <c r="I154" s="1"/>
    </row>
    <row r="155" spans="2:9" ht="15.75" hidden="1" x14ac:dyDescent="0.25">
      <c r="B155" s="1"/>
      <c r="C155" s="1"/>
      <c r="D155" s="1"/>
      <c r="E155" s="1"/>
      <c r="F155" s="11"/>
      <c r="G155" s="9"/>
      <c r="H155" s="1"/>
      <c r="I155" s="1"/>
    </row>
  </sheetData>
  <sheetProtection algorithmName="SHA-512" hashValue="XwrJMlG4SjA/FcazUvayXcDx8b5v2Jm04VCOHCLqoQmrsU9I1i+vutqzJuC0Ae9jMvglSA14SEz49BNR4cqeVQ==" saltValue="pK0gz+OOkxLVhBcX0aYzdQ==" spinCount="100000" sheet="1" objects="1" scenarios="1" selectLockedCells="1"/>
  <mergeCells count="95">
    <mergeCell ref="B81:C81"/>
    <mergeCell ref="B96:D98"/>
    <mergeCell ref="D68:F68"/>
    <mergeCell ref="H133:I135"/>
    <mergeCell ref="J133:K135"/>
    <mergeCell ref="F107:F108"/>
    <mergeCell ref="C133:D133"/>
    <mergeCell ref="C132:D132"/>
    <mergeCell ref="B101:C101"/>
    <mergeCell ref="G107:G108"/>
    <mergeCell ref="B102:C102"/>
    <mergeCell ref="D91:F91"/>
    <mergeCell ref="B100:C100"/>
    <mergeCell ref="B99:F99"/>
    <mergeCell ref="D93:F93"/>
    <mergeCell ref="D92:F92"/>
    <mergeCell ref="B104:K104"/>
    <mergeCell ref="B94:D94"/>
    <mergeCell ref="B63:K63"/>
    <mergeCell ref="I130:J131"/>
    <mergeCell ref="K130:K131"/>
    <mergeCell ref="B107:B108"/>
    <mergeCell ref="C107:C108"/>
    <mergeCell ref="D107:D108"/>
    <mergeCell ref="D102:E102"/>
    <mergeCell ref="B106:K106"/>
    <mergeCell ref="E107:E108"/>
    <mergeCell ref="K107:K108"/>
    <mergeCell ref="B84:C84"/>
    <mergeCell ref="B83:C83"/>
    <mergeCell ref="B76:C76"/>
    <mergeCell ref="H107:J107"/>
    <mergeCell ref="D67:F67"/>
    <mergeCell ref="B1:K1"/>
    <mergeCell ref="B2:K2"/>
    <mergeCell ref="B3:K3"/>
    <mergeCell ref="D66:F66"/>
    <mergeCell ref="D65:F65"/>
    <mergeCell ref="B4:K6"/>
    <mergeCell ref="D50:I50"/>
    <mergeCell ref="D57:F57"/>
    <mergeCell ref="B8:F9"/>
    <mergeCell ref="G8:K27"/>
    <mergeCell ref="B22:F24"/>
    <mergeCell ref="B27:F27"/>
    <mergeCell ref="E25:F26"/>
    <mergeCell ref="B11:F11"/>
    <mergeCell ref="B12:F12"/>
    <mergeCell ref="G32:J32"/>
    <mergeCell ref="D46:I46"/>
    <mergeCell ref="D47:I47"/>
    <mergeCell ref="D48:I48"/>
    <mergeCell ref="B21:F21"/>
    <mergeCell ref="B10:C10"/>
    <mergeCell ref="D10:F10"/>
    <mergeCell ref="B18:F18"/>
    <mergeCell ref="B19:F19"/>
    <mergeCell ref="B20:F20"/>
    <mergeCell ref="B14:F14"/>
    <mergeCell ref="B15:F15"/>
    <mergeCell ref="B16:F16"/>
    <mergeCell ref="B17:F17"/>
    <mergeCell ref="B13:F13"/>
    <mergeCell ref="B7:I7"/>
    <mergeCell ref="B28:I28"/>
    <mergeCell ref="B80:F80"/>
    <mergeCell ref="G83:K84"/>
    <mergeCell ref="D90:F90"/>
    <mergeCell ref="B86:K86"/>
    <mergeCell ref="D58:F58"/>
    <mergeCell ref="D60:F60"/>
    <mergeCell ref="D61:F61"/>
    <mergeCell ref="C49:I49"/>
    <mergeCell ref="I41:J41"/>
    <mergeCell ref="I42:J42"/>
    <mergeCell ref="B32:F32"/>
    <mergeCell ref="B33:J33"/>
    <mergeCell ref="B40:I40"/>
    <mergeCell ref="B44:I44"/>
    <mergeCell ref="N74:P74"/>
    <mergeCell ref="D89:F89"/>
    <mergeCell ref="B64:F64"/>
    <mergeCell ref="B87:F87"/>
    <mergeCell ref="B75:F75"/>
    <mergeCell ref="D83:E83"/>
    <mergeCell ref="B85:I85"/>
    <mergeCell ref="D88:F88"/>
    <mergeCell ref="B78:D79"/>
    <mergeCell ref="D69:F69"/>
    <mergeCell ref="D70:F70"/>
    <mergeCell ref="C71:D71"/>
    <mergeCell ref="B74:E74"/>
    <mergeCell ref="B73:C73"/>
    <mergeCell ref="D76:F76"/>
    <mergeCell ref="B82:C82"/>
  </mergeCells>
  <dataValidations count="1">
    <dataValidation type="whole" allowBlank="1" showInputMessage="1" showErrorMessage="1" error="Може да заявите 1 бр. допълнителен екземпяр за учителя." sqref="D82 D101 H109:H129" xr:uid="{00000000-0002-0000-0000-000000000000}">
      <formula1>0</formula1>
      <formula2>1</formula2>
    </dataValidation>
  </dataValidations>
  <hyperlinks>
    <hyperlink ref="B2" r:id="rId1" xr:uid="{00000000-0004-0000-0000-000000000000}"/>
  </hyperlinks>
  <printOptions horizontalCentered="1"/>
  <pageMargins left="0.19685039370078741" right="0.19685039370078741" top="0.43307086614173229" bottom="0.43307086614173229" header="0.31496062992125984" footer="0.31496062992125984"/>
  <pageSetup paperSize="9" scale="95" fitToHeight="0" orientation="landscape" r:id="rId2"/>
  <headerFooter>
    <oddFooter xml:space="preserve">&amp;C&amp;P&amp;R Заявка за книжки и помагала  за 3 – 4-годишни деца, живеещи в чужбина </oddFooter>
  </headerFooter>
  <rowBreaks count="4" manualBreakCount="4">
    <brk id="28" max="16383" man="1"/>
    <brk id="62" max="16383" man="1"/>
    <brk id="85" max="16383" man="1"/>
    <brk id="103" max="16383" man="1"/>
  </rowBreaks>
  <ignoredErrors>
    <ignoredError sqref="F7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3-4 год.</vt:lpstr>
      <vt:lpstr>'3-4 год.'!Print_Area</vt:lpstr>
      <vt:lpstr>'3-4 год.'!Print_Titles</vt:lpstr>
    </vt:vector>
  </TitlesOfParts>
  <Company>Prosveta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Gabriela Naydenova</cp:lastModifiedBy>
  <cp:lastPrinted>2025-05-23T12:03:59Z</cp:lastPrinted>
  <dcterms:created xsi:type="dcterms:W3CDTF">2010-02-08T11:37:33Z</dcterms:created>
  <dcterms:modified xsi:type="dcterms:W3CDTF">2025-05-23T12:04:01Z</dcterms:modified>
</cp:coreProperties>
</file>