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1GABI-WORK\3.Prosveta\zayavki-2023-2024\Chuzhbina\нев-23-24\gOTOVI\"/>
    </mc:Choice>
  </mc:AlternateContent>
  <xr:revisionPtr revIDLastSave="0" documentId="13_ncr:1_{AFCCB0D6-C8CE-4CDA-8C11-73286F40DEA6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6-7 год." sheetId="3" r:id="rId1"/>
  </sheets>
  <definedNames>
    <definedName name="_xlnm.Print_Area" localSheetId="0">'6-7 год.'!$A$1:$L$167</definedName>
    <definedName name="_xlnm.Print_Titles" localSheetId="0">'6-7 год.'!$128:$130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32" i="3" l="1"/>
  <c r="M133" i="3"/>
  <c r="M134" i="3"/>
  <c r="M135" i="3"/>
  <c r="M136" i="3"/>
  <c r="M137" i="3"/>
  <c r="M138" i="3"/>
  <c r="M139" i="3"/>
  <c r="M140" i="3"/>
  <c r="M141" i="3"/>
  <c r="M142" i="3"/>
  <c r="M143" i="3"/>
  <c r="M144" i="3"/>
  <c r="M145" i="3"/>
  <c r="M146" i="3"/>
  <c r="M147" i="3"/>
  <c r="M148" i="3"/>
  <c r="M149" i="3"/>
  <c r="M150" i="3"/>
  <c r="M151" i="3"/>
  <c r="M152" i="3"/>
  <c r="M153" i="3"/>
  <c r="M154" i="3"/>
  <c r="M155" i="3"/>
  <c r="M156" i="3"/>
  <c r="M157" i="3"/>
  <c r="M158" i="3"/>
  <c r="M159" i="3"/>
  <c r="M160" i="3"/>
  <c r="M161" i="3"/>
  <c r="M162" i="3"/>
  <c r="M163" i="3"/>
  <c r="M131" i="3" l="1"/>
  <c r="G131" i="3" l="1"/>
  <c r="G147" i="3"/>
  <c r="I147" i="3"/>
  <c r="N147" i="3" s="1"/>
  <c r="J147" i="3" s="1"/>
  <c r="B124" i="3"/>
  <c r="B116" i="3"/>
  <c r="B98" i="3"/>
  <c r="B105" i="3"/>
  <c r="B86" i="3"/>
  <c r="G148" i="3"/>
  <c r="I148" i="3"/>
  <c r="N148" i="3" s="1"/>
  <c r="J148" i="3" s="1"/>
  <c r="I149" i="3"/>
  <c r="N149" i="3" s="1"/>
  <c r="J149" i="3" s="1"/>
  <c r="G149" i="3"/>
  <c r="I132" i="3"/>
  <c r="N132" i="3" s="1"/>
  <c r="J132" i="3" s="1"/>
  <c r="I133" i="3"/>
  <c r="N133" i="3" s="1"/>
  <c r="J133" i="3" s="1"/>
  <c r="I134" i="3"/>
  <c r="N134" i="3" s="1"/>
  <c r="J134" i="3" s="1"/>
  <c r="I135" i="3"/>
  <c r="N135" i="3" s="1"/>
  <c r="J135" i="3" s="1"/>
  <c r="I136" i="3"/>
  <c r="N136" i="3" s="1"/>
  <c r="J136" i="3" s="1"/>
  <c r="I137" i="3"/>
  <c r="N137" i="3" s="1"/>
  <c r="J137" i="3" s="1"/>
  <c r="I138" i="3"/>
  <c r="N138" i="3" s="1"/>
  <c r="J138" i="3" s="1"/>
  <c r="I139" i="3"/>
  <c r="N139" i="3" s="1"/>
  <c r="J139" i="3" s="1"/>
  <c r="I140" i="3"/>
  <c r="N140" i="3" s="1"/>
  <c r="J140" i="3" s="1"/>
  <c r="I141" i="3"/>
  <c r="N141" i="3" s="1"/>
  <c r="J141" i="3" s="1"/>
  <c r="I142" i="3"/>
  <c r="N142" i="3" s="1"/>
  <c r="J142" i="3" s="1"/>
  <c r="I143" i="3"/>
  <c r="N143" i="3" s="1"/>
  <c r="J143" i="3" s="1"/>
  <c r="I144" i="3"/>
  <c r="N144" i="3" s="1"/>
  <c r="J144" i="3" s="1"/>
  <c r="I145" i="3"/>
  <c r="N145" i="3" s="1"/>
  <c r="J145" i="3" s="1"/>
  <c r="I146" i="3"/>
  <c r="N146" i="3" s="1"/>
  <c r="J146" i="3" s="1"/>
  <c r="I150" i="3"/>
  <c r="N150" i="3" s="1"/>
  <c r="J150" i="3" s="1"/>
  <c r="I151" i="3"/>
  <c r="N151" i="3" s="1"/>
  <c r="J151" i="3" s="1"/>
  <c r="I152" i="3"/>
  <c r="N152" i="3" s="1"/>
  <c r="J152" i="3" s="1"/>
  <c r="I153" i="3"/>
  <c r="N153" i="3" s="1"/>
  <c r="J153" i="3" s="1"/>
  <c r="I154" i="3"/>
  <c r="N154" i="3" s="1"/>
  <c r="J154" i="3" s="1"/>
  <c r="I155" i="3"/>
  <c r="N155" i="3" s="1"/>
  <c r="J155" i="3" s="1"/>
  <c r="I156" i="3"/>
  <c r="N156" i="3" s="1"/>
  <c r="J156" i="3" s="1"/>
  <c r="I157" i="3"/>
  <c r="N157" i="3" s="1"/>
  <c r="J157" i="3" s="1"/>
  <c r="I158" i="3"/>
  <c r="N158" i="3" s="1"/>
  <c r="J158" i="3" s="1"/>
  <c r="I159" i="3"/>
  <c r="N159" i="3" s="1"/>
  <c r="J159" i="3" s="1"/>
  <c r="I160" i="3"/>
  <c r="N160" i="3" s="1"/>
  <c r="J160" i="3" s="1"/>
  <c r="I161" i="3"/>
  <c r="N161" i="3" s="1"/>
  <c r="J161" i="3" s="1"/>
  <c r="I162" i="3"/>
  <c r="N162" i="3" s="1"/>
  <c r="J162" i="3" s="1"/>
  <c r="I163" i="3"/>
  <c r="N163" i="3" s="1"/>
  <c r="J163" i="3" s="1"/>
  <c r="G163" i="3"/>
  <c r="G152" i="3"/>
  <c r="G153" i="3"/>
  <c r="G154" i="3"/>
  <c r="G155" i="3"/>
  <c r="G156" i="3"/>
  <c r="G157" i="3"/>
  <c r="G158" i="3"/>
  <c r="G159" i="3"/>
  <c r="G160" i="3"/>
  <c r="G161" i="3"/>
  <c r="G162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50" i="3"/>
  <c r="G151" i="3"/>
  <c r="I131" i="3"/>
  <c r="N131" i="3" s="1"/>
  <c r="J131" i="3" s="1"/>
  <c r="B80" i="3"/>
  <c r="E123" i="3"/>
  <c r="N123" i="3" s="1"/>
  <c r="F123" i="3" s="1"/>
  <c r="E104" i="3"/>
  <c r="N103" i="3" s="1"/>
  <c r="F104" i="3" s="1"/>
  <c r="M102" i="3"/>
  <c r="R102" i="3" s="1"/>
  <c r="F76" i="3"/>
  <c r="N82" i="3"/>
  <c r="E85" i="3"/>
  <c r="B87" i="3"/>
  <c r="F99" i="3"/>
  <c r="F117" i="3"/>
  <c r="N80" i="3" l="1"/>
  <c r="N81" i="3"/>
  <c r="F85" i="3" s="1"/>
  <c r="F86" i="3" s="1"/>
  <c r="K149" i="3"/>
  <c r="K147" i="3"/>
  <c r="K136" i="3"/>
  <c r="K153" i="3"/>
  <c r="K138" i="3"/>
  <c r="F105" i="3"/>
  <c r="K152" i="3"/>
  <c r="K162" i="3"/>
  <c r="K157" i="3"/>
  <c r="K150" i="3"/>
  <c r="K142" i="3"/>
  <c r="K154" i="3"/>
  <c r="K133" i="3"/>
  <c r="K160" i="3"/>
  <c r="F124" i="3"/>
  <c r="K135" i="3"/>
  <c r="K156" i="3"/>
  <c r="K151" i="3"/>
  <c r="K163" i="3"/>
  <c r="K158" i="3"/>
  <c r="K155" i="3"/>
  <c r="K144" i="3"/>
  <c r="K141" i="3"/>
  <c r="K134" i="3"/>
  <c r="K140" i="3"/>
  <c r="K161" i="3"/>
  <c r="K131" i="3"/>
  <c r="K139" i="3"/>
  <c r="K132" i="3"/>
  <c r="K145" i="3"/>
  <c r="K137" i="3"/>
  <c r="K143" i="3"/>
  <c r="K146" i="3"/>
  <c r="K159" i="3"/>
  <c r="K148" i="3"/>
  <c r="K164" i="3" l="1"/>
  <c r="J166" i="3" s="1"/>
</calcChain>
</file>

<file path=xl/sharedStrings.xml><?xml version="1.0" encoding="utf-8"?>
<sst xmlns="http://schemas.openxmlformats.org/spreadsheetml/2006/main" count="207" uniqueCount="135">
  <si>
    <t>№</t>
  </si>
  <si>
    <t>Автори</t>
  </si>
  <si>
    <t xml:space="preserve">Б. Дънбар </t>
  </si>
  <si>
    <t>Книга за игри и занимания с малкото дете</t>
  </si>
  <si>
    <t>Р. Маклър</t>
  </si>
  <si>
    <t>И. Колева и др.</t>
  </si>
  <si>
    <t>Заявено количество</t>
  </si>
  <si>
    <t>Ед. цена с ДДС</t>
  </si>
  <si>
    <t>Да възпитаваме правилно малкото дете</t>
  </si>
  <si>
    <t>С. Уолкоф и др.</t>
  </si>
  <si>
    <t>Брой</t>
  </si>
  <si>
    <t>В. Гюрова и др.</t>
  </si>
  <si>
    <t>Наименование на помагалото</t>
  </si>
  <si>
    <t>ИЗДАТЕЛСТВО „ПРОСВЕТА – СОФИЯ“ АД</t>
  </si>
  <si>
    <t>www.prosveta.bg</t>
  </si>
  <si>
    <t>Чуден свят. Български език и литература</t>
  </si>
  <si>
    <t>Божидар Ангелов, Пенка Вълчева</t>
  </si>
  <si>
    <t>Чуден свят. Математика</t>
  </si>
  <si>
    <t>Чуден свят. Околен свят</t>
  </si>
  <si>
    <t>Чуден свят. Изобразително изкуство</t>
  </si>
  <si>
    <t>Чуден свят. Игри по всички образователни направления</t>
  </si>
  <si>
    <t>Севдалина Витанова, Галина Георгиева</t>
  </si>
  <si>
    <t>Л. Зафирова, Б. Ангелов, С. Витанова</t>
  </si>
  <si>
    <t>Лучия Ангелова, Гергана Михайлова</t>
  </si>
  <si>
    <t>Любен Витанов</t>
  </si>
  <si>
    <t>Б. Ангелов, Л. Витанов, А. Георгиев</t>
  </si>
  <si>
    <t>Чуден свят. Конструиране и технологии</t>
  </si>
  <si>
    <t>Чуден свят. Албум по конструиране и технологии</t>
  </si>
  <si>
    <t>„АБВ☺игри“. Част 2. Зима</t>
  </si>
  <si>
    <t>„АБВ☺игри“. Част 3. Пролет</t>
  </si>
  <si>
    <t>„АБВ☺игри“. Част 4. Лято</t>
  </si>
  <si>
    <t>Наименование на познавателната книжка</t>
  </si>
  <si>
    <t>Г. Иванов</t>
  </si>
  <si>
    <t>Ръка за ръка. Вълшебства от думи</t>
  </si>
  <si>
    <t>Ръка за ръка. Искам да смятам</t>
  </si>
  <si>
    <t>Ръка за ръка. Хайде да рисуваме!</t>
  </si>
  <si>
    <t>Ръка за ръка. На работа, ръчички!</t>
  </si>
  <si>
    <t>Б. Ангелов и др.</t>
  </si>
  <si>
    <t>„АБВ☺игри“. Част 1. Eсен</t>
  </si>
  <si>
    <t>0.00 лв.</t>
  </si>
  <si>
    <t xml:space="preserve">Допълнително към комплекта: </t>
  </si>
  <si>
    <t>Екземпляр за учителя с допълнителна търговска отстъпка</t>
  </si>
  <si>
    <t>Заглавие</t>
  </si>
  <si>
    <t>TO</t>
  </si>
  <si>
    <t>Цена с TO</t>
  </si>
  <si>
    <t>С. Витанова и др.</t>
  </si>
  <si>
    <t>Л. Зафирова и др.</t>
  </si>
  <si>
    <t>Л. Ангелов и др.</t>
  </si>
  <si>
    <t>Р. Генков и др.</t>
  </si>
  <si>
    <t>Допълнителен екземпляр за учителя с търговска отстъпка</t>
  </si>
  <si>
    <t>Обща стойност</t>
  </si>
  <si>
    <t>ТО</t>
  </si>
  <si>
    <t xml:space="preserve">Цена </t>
  </si>
  <si>
    <t>Изд. „Loewe“/
„Просвета“</t>
  </si>
  <si>
    <t>Издателство „Tessloff“/
„Просвета“</t>
  </si>
  <si>
    <t>Ценa с ТО</t>
  </si>
  <si>
    <t>АБВ☺игри. Част 1. Есен</t>
  </si>
  <si>
    <t>АБВ☺игри. Част 2. Зима</t>
  </si>
  <si>
    <t>АБВ☺игри. Част 3. Пролет</t>
  </si>
  <si>
    <t>АБВ☺игри. Част 4. Лято</t>
  </si>
  <si>
    <t>Комплект „Чуден свят“ за 6 - 7 години</t>
  </si>
  <si>
    <t xml:space="preserve">Общ брой групи 6 - 7 години: </t>
  </si>
  <si>
    <t xml:space="preserve">Общ брой деца 6 - 7 години: </t>
  </si>
  <si>
    <t>Комплект „АБВ☺игри“ за 6 - 7 години</t>
  </si>
  <si>
    <t>Комплект „Ръка за ръка“ за 6 - 7 години</t>
  </si>
  <si>
    <t>Играя и уча. Концентрация за 6 - 7 години</t>
  </si>
  <si>
    <t>Весели картинни загадки – футбол</t>
  </si>
  <si>
    <t>Весели картинни загадки – елфи и феи</t>
  </si>
  <si>
    <t>Издателство „Cuadernos Rubio“/
„Просвета“</t>
  </si>
  <si>
    <t>В цената на комплект познавателни книжки е включена търговската отстъпка.</t>
  </si>
  <si>
    <t>Ръка за ръка. Здравейте, приятели!</t>
  </si>
  <si>
    <t>Математически вълшебства, 6 - 7 години</t>
  </si>
  <si>
    <t>Играя и пиша. Книжка 1 за 6 - 7 години</t>
  </si>
  <si>
    <t>Играя и пиша. Книжка 5 за 6 - 7 години</t>
  </si>
  <si>
    <t>Броя и смятам. Уча числата до 10. 
Книжка 4 за 6 - 7 години</t>
  </si>
  <si>
    <t>Броя и смятам. Уча се да рисувам и измервам. Книжка 5 за 6 - 7 години</t>
  </si>
  <si>
    <t>Броя и смятам. Събирам и изваждам до 10. 
Книжка 6 за 6 - 7 години</t>
  </si>
  <si>
    <t>Броя и смятам. Уча числата до 20. 
Книжка 7 за 6 – 7 години</t>
  </si>
  <si>
    <t>Броя и смятам. Събирам и изваждам до 20. 
Книжка 8 за 6 – 7 години</t>
  </si>
  <si>
    <t>СУМА С ДДС</t>
  </si>
  <si>
    <t>СУМA С ДДС</t>
  </si>
  <si>
    <t>ОБЩО СУМА С ДДС</t>
  </si>
  <si>
    <r>
      <rPr>
        <sz val="10"/>
        <rFont val="Times New Roman"/>
        <family val="1"/>
        <charset val="204"/>
      </rPr>
      <t xml:space="preserve"> Изготвил заявката</t>
    </r>
    <r>
      <rPr>
        <b/>
        <sz val="10"/>
        <rFont val="Times New Roman"/>
        <family val="1"/>
        <charset val="204"/>
      </rPr>
      <t xml:space="preserve"> </t>
    </r>
    <r>
      <rPr>
        <i/>
        <sz val="10"/>
        <rFont val="Times New Roman"/>
        <family val="1"/>
        <charset val="204"/>
      </rPr>
      <t>(име, фамилия)</t>
    </r>
  </si>
  <si>
    <t>АБВ☺игри. Част 5. Есен, Зима, Пролет, Лято</t>
  </si>
  <si>
    <t>„АБВ☺игри“. Част 5. Есен, Зима, Пролет, Лято</t>
  </si>
  <si>
    <t>Сума с ТО</t>
  </si>
  <si>
    <t xml:space="preserve">Ю. Гарчева </t>
  </si>
  <si>
    <t>Ю. Гарчева</t>
  </si>
  <si>
    <t>При поръчка на всяко от следните заглавия издателството предоставя 20% търговска отстъпка</t>
  </si>
  <si>
    <r>
      <t>Стационарен телефон на лице за контакт:</t>
    </r>
    <r>
      <rPr>
        <sz val="12"/>
        <rFont val="Times New Roman"/>
        <family val="1"/>
        <charset val="204"/>
      </rPr>
      <t xml:space="preserve"> ................................................................................</t>
    </r>
  </si>
  <si>
    <t>Цена на комплект в лева с включена ТО</t>
  </si>
  <si>
    <t>Цена на комплект в лева 
с включена ТО</t>
  </si>
  <si>
    <t>ЗАЯВКА</t>
  </si>
  <si>
    <t>Галина Георгиева</t>
  </si>
  <si>
    <t>Ежко и буквите. Успешна подготовка по български език за 1. клас</t>
  </si>
  <si>
    <t>Ежко и числата. Успешна подготовка по математика за 1. клас</t>
  </si>
  <si>
    <t>..............................................................................................................................................................</t>
  </si>
  <si>
    <r>
      <t xml:space="preserve">Пощенски код: </t>
    </r>
    <r>
      <rPr>
        <sz val="12"/>
        <rFont val="Times New Roman"/>
        <family val="1"/>
        <charset val="204"/>
      </rPr>
      <t>..................................................................................................................................</t>
    </r>
  </si>
  <si>
    <r>
      <t xml:space="preserve">Адрес: </t>
    </r>
    <r>
      <rPr>
        <sz val="12"/>
        <rFont val="Times New Roman"/>
        <family val="1"/>
        <charset val="204"/>
      </rPr>
      <t>.................................................................................................................................................</t>
    </r>
  </si>
  <si>
    <r>
      <t xml:space="preserve">Директор: </t>
    </r>
    <r>
      <rPr>
        <sz val="12"/>
        <rFont val="Times New Roman"/>
        <family val="1"/>
        <charset val="204"/>
      </rPr>
      <t>..........................................................................................................................................</t>
    </r>
  </si>
  <si>
    <r>
      <t xml:space="preserve">МОЛ: </t>
    </r>
    <r>
      <rPr>
        <sz val="12"/>
        <rFont val="Times New Roman"/>
        <family val="1"/>
        <charset val="204"/>
      </rPr>
      <t>.................................................................................................................................................</t>
    </r>
  </si>
  <si>
    <r>
      <t xml:space="preserve">Лице за контакт: </t>
    </r>
    <r>
      <rPr>
        <sz val="12"/>
        <rFont val="Times New Roman"/>
        <family val="1"/>
        <charset val="204"/>
      </rPr>
      <t>..............................................................................................................................</t>
    </r>
  </si>
  <si>
    <t>Сценарии за тържества в детската градина</t>
  </si>
  <si>
    <t>Р. Дюлгерова и др.</t>
  </si>
  <si>
    <t xml:space="preserve">Чуден свят. Игри по всички образователни направления 6 - 7 години </t>
  </si>
  <si>
    <t xml:space="preserve">Ако желаете да закупите за учителя с 50% търговска отстъпка, моля да отбележите необходимите Ви артикули:
</t>
  </si>
  <si>
    <r>
      <t xml:space="preserve">Към комплекта получавате и 
1 бр. </t>
    </r>
    <r>
      <rPr>
        <b/>
        <sz val="10"/>
        <rFont val="Times New Roman"/>
        <family val="1"/>
        <charset val="204"/>
      </rPr>
      <t>музикален диск за учителя.</t>
    </r>
  </si>
  <si>
    <r>
      <t xml:space="preserve">Наименование на заявителя: </t>
    </r>
    <r>
      <rPr>
        <sz val="12"/>
        <rFont val="Times New Roman"/>
        <family val="1"/>
        <charset val="204"/>
      </rPr>
      <t>......................................................................................................</t>
    </r>
  </si>
  <si>
    <r>
      <t xml:space="preserve">Държава: </t>
    </r>
    <r>
      <rPr>
        <sz val="12"/>
        <rFont val="Times New Roman"/>
        <family val="1"/>
        <charset val="204"/>
      </rPr>
      <t>...........................................................................................................................................</t>
    </r>
  </si>
  <si>
    <r>
      <t xml:space="preserve">Населено място: </t>
    </r>
    <r>
      <rPr>
        <sz val="12"/>
        <rFont val="Times New Roman"/>
        <family val="1"/>
        <charset val="204"/>
      </rPr>
      <t>..............................................................................................................................</t>
    </r>
  </si>
  <si>
    <t xml:space="preserve">Д. Коларска и др. </t>
  </si>
  <si>
    <t xml:space="preserve">Л. Спиридонова и др. </t>
  </si>
  <si>
    <t xml:space="preserve">М. Стоянова и др. </t>
  </si>
  <si>
    <t>Заявки за помагала за IV възрастова група (6 - 7 години)</t>
  </si>
  <si>
    <r>
      <t>VAT номер или друг идентифициращ номер, издаден от местните данъчни органи</t>
    </r>
    <r>
      <rPr>
        <i/>
        <sz val="11"/>
        <rFont val="Times New Roman"/>
        <family val="1"/>
        <charset val="204"/>
      </rPr>
      <t xml:space="preserve">
 </t>
    </r>
  </si>
  <si>
    <t>…………………………………………….</t>
  </si>
  <si>
    <t xml:space="preserve"> (Попълва се само ако сте данъчно задължено лице)</t>
  </si>
  <si>
    <t xml:space="preserve">            1. Желая да получа заявените учебници и учебните помагала на място от складовата база на "Просвета".              
</t>
  </si>
  <si>
    <t>(да/не)</t>
  </si>
  <si>
    <t xml:space="preserve">            2. Желая да ползвам транспортна услуга и да получа  заявените учебници и учебни помагала на следния адрес:            
</t>
  </si>
  <si>
    <t>Държава: ..........................................................................................................................................................................</t>
  </si>
  <si>
    <t>Пощенски код: ................................................................................................................................................................</t>
  </si>
  <si>
    <r>
      <t>Адрес:</t>
    </r>
    <r>
      <rPr>
        <sz val="11"/>
        <rFont val="Times New Roman"/>
        <family val="1"/>
        <charset val="204"/>
      </rPr>
      <t xml:space="preserve"> </t>
    </r>
    <r>
      <rPr>
        <b/>
        <sz val="11"/>
        <rFont val="Times New Roman"/>
        <family val="1"/>
        <charset val="204"/>
      </rPr>
      <t>...............................................................................................................................................................................</t>
    </r>
  </si>
  <si>
    <t>............................................................................................................................................................................................</t>
  </si>
  <si>
    <t>Име и телефон за връзка: .............................................................................................................................................</t>
  </si>
  <si>
    <t>(посочете желания вариант)</t>
  </si>
  <si>
    <t>(посочете желаната валута)</t>
  </si>
  <si>
    <t xml:space="preserve">      1. В брой/с банков превод ........................................</t>
  </si>
  <si>
    <t xml:space="preserve">     2. BGN/EUR/USD ............................................</t>
  </si>
  <si>
    <t>………………………………………………………………………………………………………</t>
  </si>
  <si>
    <r>
      <t xml:space="preserve">Имейл на лице за контакт: </t>
    </r>
    <r>
      <rPr>
        <sz val="12"/>
        <rFont val="Times New Roman"/>
        <family val="1"/>
      </rPr>
      <t>...........................................................................................................</t>
    </r>
  </si>
  <si>
    <r>
      <t xml:space="preserve">Мобилен телефон на лице за контакт: </t>
    </r>
    <r>
      <rPr>
        <sz val="12"/>
        <rFont val="Times New Roman"/>
        <family val="1"/>
      </rPr>
      <t>......................................................................................</t>
    </r>
  </si>
  <si>
    <t xml:space="preserve">           ……........................................................</t>
  </si>
  <si>
    <t>за закупуване на познавателни книжки и помагала за IV възрастова група (6 - 7 г.)
за деца, живеещи в чужбина, за учебната 2023/2024 година, съгласно ПМС № 90/29.05.2018 г., 
по програма „Роден език и култура зад граница“ и ПМС № 79/13.04.2016 г.
на издателствата „Просвета - София“ АД, „Просвета Плюс“ ЕАД и „Просвета Азбуки“ ЕООД</t>
  </si>
  <si>
    <t>За учителя получавате екземпляр от книжките.
(Mоля, отбележете при необходимост.)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</si>
</sst>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);\-#,##0"/>
    <numFmt numFmtId="165" formatCode="#,##0.00\ &quot;лв.&quot;"/>
    <numFmt numFmtId="166" formatCode="0.000"/>
  </numFmts>
  <fonts count="44" x14ac:knownFonts="1"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9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1"/>
      <color indexed="62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10"/>
      <name val="Calibri"/>
      <family val="2"/>
      <charset val="204"/>
    </font>
    <font>
      <b/>
      <sz val="14"/>
      <name val="Times New Roman"/>
      <family val="1"/>
      <charset val="204"/>
    </font>
    <font>
      <u/>
      <sz val="10"/>
      <color indexed="12"/>
      <name val="Arial"/>
      <family val="2"/>
      <charset val="204"/>
    </font>
    <font>
      <b/>
      <sz val="18"/>
      <name val="Times New Roman"/>
      <family val="1"/>
      <charset val="204"/>
    </font>
    <font>
      <b/>
      <sz val="20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2"/>
      <name val="Times New Roman"/>
      <family val="1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.5"/>
      <name val="Times New Roman"/>
      <family val="1"/>
      <charset val="204"/>
    </font>
    <font>
      <sz val="11"/>
      <name val="Times New Roman"/>
      <family val="1"/>
    </font>
    <font>
      <b/>
      <sz val="11"/>
      <name val="Times New Roman"/>
      <family val="1"/>
    </font>
    <font>
      <b/>
      <sz val="12"/>
      <color rgb="FF333333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color theme="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0"/>
      <name val="Arial"/>
      <family val="2"/>
      <charset val="204"/>
    </font>
    <font>
      <b/>
      <i/>
      <sz val="11"/>
      <name val="Times New Roman"/>
      <family val="1"/>
      <charset val="204"/>
    </font>
    <font>
      <sz val="10"/>
      <name val="Times New Roman"/>
      <family val="1"/>
    </font>
    <font>
      <sz val="11"/>
      <color rgb="FFFF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E4DFEC"/>
        <bgColor rgb="FF000000"/>
      </patternFill>
    </fill>
    <fill>
      <patternFill patternType="solid">
        <fgColor theme="3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3" borderId="0" applyNumberFormat="0" applyBorder="0" applyAlignment="0" applyProtection="0"/>
    <xf numFmtId="0" fontId="8" fillId="20" borderId="1" applyNumberFormat="0" applyAlignment="0" applyProtection="0"/>
    <xf numFmtId="0" fontId="9" fillId="21" borderId="2" applyNumberFormat="0" applyAlignment="0" applyProtection="0"/>
    <xf numFmtId="0" fontId="10" fillId="0" borderId="0" applyNumberFormat="0" applyFill="0" applyBorder="0" applyAlignment="0" applyProtection="0"/>
    <xf numFmtId="0" fontId="11" fillId="4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23" fillId="0" borderId="0" applyNumberFormat="0" applyFill="0" applyBorder="0" applyAlignment="0" applyProtection="0">
      <alignment vertical="top"/>
      <protection locked="0"/>
    </xf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22" borderId="0" applyNumberFormat="0" applyBorder="0" applyAlignment="0" applyProtection="0"/>
    <xf numFmtId="0" fontId="4" fillId="0" borderId="0"/>
    <xf numFmtId="0" fontId="4" fillId="23" borderId="7" applyNumberFormat="0" applyFont="0" applyAlignment="0" applyProtection="0"/>
    <xf numFmtId="0" fontId="18" fillId="20" borderId="8" applyNumberFormat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</cellStyleXfs>
  <cellXfs count="201">
    <xf numFmtId="0" fontId="0" fillId="0" borderId="0" xfId="0"/>
    <xf numFmtId="0" fontId="1" fillId="0" borderId="0" xfId="0" applyFont="1"/>
    <xf numFmtId="0" fontId="2" fillId="25" borderId="10" xfId="0" applyFont="1" applyFill="1" applyBorder="1" applyAlignment="1">
      <alignment horizontal="center" vertical="center" wrapText="1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center"/>
    </xf>
    <xf numFmtId="166" fontId="3" fillId="0" borderId="0" xfId="0" applyNumberFormat="1" applyFont="1"/>
    <xf numFmtId="0" fontId="2" fillId="0" borderId="0" xfId="0" applyFont="1"/>
    <xf numFmtId="0" fontId="1" fillId="0" borderId="0" xfId="0" applyFont="1" applyAlignment="1">
      <alignment horizontal="right"/>
    </xf>
    <xf numFmtId="0" fontId="2" fillId="25" borderId="11" xfId="0" applyFont="1" applyFill="1" applyBorder="1" applyAlignment="1">
      <alignment horizontal="left" vertical="center"/>
    </xf>
    <xf numFmtId="1" fontId="2" fillId="0" borderId="11" xfId="0" applyNumberFormat="1" applyFont="1" applyBorder="1" applyAlignment="1" applyProtection="1">
      <alignment horizontal="center" vertical="center"/>
      <protection locked="0"/>
    </xf>
    <xf numFmtId="1" fontId="2" fillId="0" borderId="12" xfId="0" applyNumberFormat="1" applyFont="1" applyBorder="1" applyAlignment="1" applyProtection="1">
      <alignment horizontal="center" vertical="center"/>
      <protection locked="0"/>
    </xf>
    <xf numFmtId="165" fontId="1" fillId="0" borderId="12" xfId="0" applyNumberFormat="1" applyFont="1" applyBorder="1" applyAlignment="1">
      <alignment horizontal="center" vertical="center"/>
    </xf>
    <xf numFmtId="166" fontId="1" fillId="0" borderId="0" xfId="0" applyNumberFormat="1" applyFont="1"/>
    <xf numFmtId="0" fontId="28" fillId="0" borderId="0" xfId="0" applyFont="1" applyAlignment="1">
      <alignment wrapText="1"/>
    </xf>
    <xf numFmtId="2" fontId="3" fillId="0" borderId="0" xfId="0" applyNumberFormat="1" applyFont="1"/>
    <xf numFmtId="0" fontId="3" fillId="0" borderId="12" xfId="0" applyFont="1" applyBorder="1" applyAlignment="1">
      <alignment horizontal="left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left" vertical="center"/>
    </xf>
    <xf numFmtId="0" fontId="3" fillId="0" borderId="12" xfId="0" applyFont="1" applyBorder="1" applyAlignment="1">
      <alignment vertical="center" wrapText="1"/>
    </xf>
    <xf numFmtId="0" fontId="3" fillId="0" borderId="12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164" fontId="3" fillId="0" borderId="12" xfId="0" applyNumberFormat="1" applyFont="1" applyBorder="1" applyAlignment="1">
      <alignment horizontal="center" vertical="center" wrapText="1"/>
    </xf>
    <xf numFmtId="164" fontId="29" fillId="0" borderId="1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49" fontId="2" fillId="0" borderId="12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64" fontId="1" fillId="0" borderId="12" xfId="0" applyNumberFormat="1" applyFont="1" applyBorder="1" applyAlignment="1">
      <alignment horizontal="center" vertical="center"/>
    </xf>
    <xf numFmtId="1" fontId="27" fillId="24" borderId="12" xfId="0" applyNumberFormat="1" applyFont="1" applyFill="1" applyBorder="1" applyAlignment="1">
      <alignment horizontal="center" vertical="center"/>
    </xf>
    <xf numFmtId="164" fontId="31" fillId="0" borderId="13" xfId="0" applyNumberFormat="1" applyFont="1" applyBorder="1" applyAlignment="1">
      <alignment horizontal="center" vertical="center" wrapText="1"/>
    </xf>
    <xf numFmtId="164" fontId="32" fillId="0" borderId="13" xfId="0" applyNumberFormat="1" applyFont="1" applyBorder="1" applyAlignment="1">
      <alignment horizontal="center" vertical="center" wrapText="1"/>
    </xf>
    <xf numFmtId="0" fontId="29" fillId="0" borderId="26" xfId="0" applyFont="1" applyBorder="1" applyAlignment="1">
      <alignment horizontal="center" vertical="center" wrapText="1"/>
    </xf>
    <xf numFmtId="164" fontId="29" fillId="0" borderId="26" xfId="0" applyNumberFormat="1" applyFont="1" applyBorder="1" applyAlignment="1">
      <alignment horizontal="center" vertical="center" wrapText="1"/>
    </xf>
    <xf numFmtId="9" fontId="3" fillId="0" borderId="27" xfId="0" applyNumberFormat="1" applyFont="1" applyBorder="1" applyAlignment="1">
      <alignment horizontal="center" vertical="center" wrapText="1"/>
    </xf>
    <xf numFmtId="165" fontId="28" fillId="0" borderId="14" xfId="0" applyNumberFormat="1" applyFont="1" applyBorder="1"/>
    <xf numFmtId="0" fontId="2" fillId="0" borderId="26" xfId="0" applyFont="1" applyBorder="1" applyAlignment="1">
      <alignment horizontal="center" vertical="center" wrapText="1"/>
    </xf>
    <xf numFmtId="164" fontId="2" fillId="0" borderId="26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/>
    </xf>
    <xf numFmtId="0" fontId="1" fillId="27" borderId="10" xfId="0" applyFont="1" applyFill="1" applyBorder="1" applyAlignment="1">
      <alignment vertical="center"/>
    </xf>
    <xf numFmtId="0" fontId="35" fillId="27" borderId="15" xfId="0" applyFont="1" applyFill="1" applyBorder="1" applyAlignment="1">
      <alignment horizontal="center" vertical="center" wrapText="1"/>
    </xf>
    <xf numFmtId="1" fontId="3" fillId="0" borderId="26" xfId="0" applyNumberFormat="1" applyFont="1" applyBorder="1" applyAlignment="1" applyProtection="1">
      <alignment horizontal="center" vertical="center" wrapText="1"/>
      <protection locked="0"/>
    </xf>
    <xf numFmtId="165" fontId="3" fillId="0" borderId="26" xfId="0" applyNumberFormat="1" applyFont="1" applyBorder="1" applyAlignment="1">
      <alignment horizontal="center" vertical="center" wrapText="1"/>
    </xf>
    <xf numFmtId="1" fontId="28" fillId="0" borderId="26" xfId="0" applyNumberFormat="1" applyFont="1" applyBorder="1" applyAlignment="1" applyProtection="1">
      <alignment horizontal="center" vertical="center" wrapText="1"/>
      <protection locked="0"/>
    </xf>
    <xf numFmtId="9" fontId="28" fillId="0" borderId="27" xfId="0" applyNumberFormat="1" applyFont="1" applyBorder="1" applyAlignment="1">
      <alignment horizontal="center" vertical="center" wrapText="1"/>
    </xf>
    <xf numFmtId="165" fontId="28" fillId="26" borderId="26" xfId="0" applyNumberFormat="1" applyFont="1" applyFill="1" applyBorder="1" applyAlignment="1">
      <alignment horizontal="center" vertical="center" wrapText="1"/>
    </xf>
    <xf numFmtId="164" fontId="29" fillId="25" borderId="10" xfId="0" applyNumberFormat="1" applyFont="1" applyFill="1" applyBorder="1" applyAlignment="1">
      <alignment horizontal="right" vertical="center" wrapText="1" indent="1"/>
    </xf>
    <xf numFmtId="165" fontId="31" fillId="25" borderId="12" xfId="0" applyNumberFormat="1" applyFont="1" applyFill="1" applyBorder="1" applyAlignment="1">
      <alignment horizontal="center" vertical="center"/>
    </xf>
    <xf numFmtId="165" fontId="31" fillId="25" borderId="12" xfId="0" applyNumberFormat="1" applyFont="1" applyFill="1" applyBorder="1" applyAlignment="1">
      <alignment horizontal="center" vertical="center" wrapText="1"/>
    </xf>
    <xf numFmtId="165" fontId="29" fillId="25" borderId="12" xfId="0" applyNumberFormat="1" applyFont="1" applyFill="1" applyBorder="1" applyAlignment="1">
      <alignment horizontal="center" vertical="center"/>
    </xf>
    <xf numFmtId="0" fontId="29" fillId="27" borderId="12" xfId="0" applyFont="1" applyFill="1" applyBorder="1" applyAlignment="1">
      <alignment horizontal="center" vertical="center" wrapText="1"/>
    </xf>
    <xf numFmtId="164" fontId="33" fillId="0" borderId="12" xfId="0" applyNumberFormat="1" applyFont="1" applyBorder="1" applyAlignment="1">
      <alignment vertical="center" wrapText="1"/>
    </xf>
    <xf numFmtId="164" fontId="36" fillId="0" borderId="0" xfId="0" applyNumberFormat="1" applyFont="1" applyAlignment="1">
      <alignment horizontal="left" vertical="top" wrapText="1"/>
    </xf>
    <xf numFmtId="1" fontId="1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165" fontId="33" fillId="0" borderId="12" xfId="0" applyNumberFormat="1" applyFont="1" applyBorder="1" applyAlignment="1">
      <alignment horizontal="center" vertical="center"/>
    </xf>
    <xf numFmtId="165" fontId="31" fillId="25" borderId="26" xfId="0" applyNumberFormat="1" applyFont="1" applyFill="1" applyBorder="1" applyAlignment="1">
      <alignment horizontal="center" vertical="center" wrapText="1"/>
    </xf>
    <xf numFmtId="165" fontId="29" fillId="25" borderId="26" xfId="0" applyNumberFormat="1" applyFont="1" applyFill="1" applyBorder="1" applyAlignment="1">
      <alignment horizontal="center" vertical="center" wrapText="1"/>
    </xf>
    <xf numFmtId="0" fontId="33" fillId="0" borderId="12" xfId="0" applyFont="1" applyBorder="1" applyAlignment="1">
      <alignment horizontal="left" vertical="center" wrapText="1"/>
    </xf>
    <xf numFmtId="1" fontId="33" fillId="0" borderId="12" xfId="0" applyNumberFormat="1" applyFont="1" applyBorder="1" applyAlignment="1" applyProtection="1">
      <alignment horizontal="center" vertical="center"/>
      <protection locked="0"/>
    </xf>
    <xf numFmtId="9" fontId="33" fillId="24" borderId="12" xfId="0" applyNumberFormat="1" applyFont="1" applyFill="1" applyBorder="1" applyAlignment="1">
      <alignment horizontal="center" vertical="center"/>
    </xf>
    <xf numFmtId="0" fontId="33" fillId="26" borderId="12" xfId="0" applyFont="1" applyFill="1" applyBorder="1" applyAlignment="1">
      <alignment vertical="center" wrapText="1"/>
    </xf>
    <xf numFmtId="164" fontId="33" fillId="0" borderId="12" xfId="0" applyNumberFormat="1" applyFont="1" applyBorder="1" applyAlignment="1">
      <alignment horizontal="left" vertical="center" wrapText="1"/>
    </xf>
    <xf numFmtId="0" fontId="33" fillId="0" borderId="12" xfId="0" applyFont="1" applyBorder="1" applyAlignment="1">
      <alignment vertical="center" wrapText="1"/>
    </xf>
    <xf numFmtId="164" fontId="33" fillId="0" borderId="12" xfId="0" applyNumberFormat="1" applyFont="1" applyBorder="1" applyAlignment="1">
      <alignment horizontal="left" vertical="center"/>
    </xf>
    <xf numFmtId="9" fontId="33" fillId="0" borderId="12" xfId="0" applyNumberFormat="1" applyFont="1" applyBorder="1" applyAlignment="1">
      <alignment horizontal="center" vertical="center"/>
    </xf>
    <xf numFmtId="9" fontId="33" fillId="24" borderId="25" xfId="0" applyNumberFormat="1" applyFont="1" applyFill="1" applyBorder="1" applyAlignment="1">
      <alignment horizontal="center" vertical="center"/>
    </xf>
    <xf numFmtId="165" fontId="33" fillId="0" borderId="25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8" fillId="0" borderId="0" xfId="0" applyFont="1"/>
    <xf numFmtId="0" fontId="28" fillId="0" borderId="0" xfId="0" applyFont="1" applyAlignment="1">
      <alignment vertical="center"/>
    </xf>
    <xf numFmtId="0" fontId="29" fillId="0" borderId="0" xfId="38" applyFont="1" applyAlignment="1">
      <alignment horizontal="center" vertical="center" wrapText="1"/>
    </xf>
    <xf numFmtId="0" fontId="39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29" fillId="0" borderId="0" xfId="0" applyFont="1" applyAlignment="1">
      <alignment horizontal="left" vertical="center"/>
    </xf>
    <xf numFmtId="0" fontId="0" fillId="0" borderId="0" xfId="0" applyAlignment="1">
      <alignment wrapText="1"/>
    </xf>
    <xf numFmtId="0" fontId="29" fillId="0" borderId="0" xfId="0" applyFont="1" applyAlignment="1">
      <alignment vertical="top" wrapText="1"/>
    </xf>
    <xf numFmtId="0" fontId="39" fillId="0" borderId="0" xfId="0" applyFont="1" applyAlignment="1">
      <alignment horizontal="left" vertical="center"/>
    </xf>
    <xf numFmtId="0" fontId="39" fillId="0" borderId="0" xfId="0" applyFont="1" applyAlignment="1">
      <alignment vertical="center"/>
    </xf>
    <xf numFmtId="1" fontId="42" fillId="0" borderId="12" xfId="0" applyNumberFormat="1" applyFont="1" applyBorder="1" applyAlignment="1" applyProtection="1">
      <alignment horizontal="center" vertical="center" wrapText="1"/>
      <protection locked="0"/>
    </xf>
    <xf numFmtId="1" fontId="27" fillId="0" borderId="13" xfId="0" applyNumberFormat="1" applyFont="1" applyBorder="1" applyAlignment="1">
      <alignment horizontal="center" vertical="center" wrapText="1"/>
    </xf>
    <xf numFmtId="1" fontId="42" fillId="0" borderId="13" xfId="0" applyNumberFormat="1" applyFont="1" applyBorder="1" applyAlignment="1" applyProtection="1">
      <alignment horizontal="center" vertical="center" wrapText="1"/>
      <protection locked="0"/>
    </xf>
    <xf numFmtId="1" fontId="33" fillId="0" borderId="12" xfId="0" applyNumberFormat="1" applyFont="1" applyBorder="1" applyAlignment="1" applyProtection="1">
      <alignment horizontal="center" vertical="center" wrapText="1"/>
      <protection locked="0"/>
    </xf>
    <xf numFmtId="0" fontId="42" fillId="0" borderId="12" xfId="0" applyFont="1" applyBorder="1" applyAlignment="1">
      <alignment vertical="center"/>
    </xf>
    <xf numFmtId="164" fontId="42" fillId="24" borderId="12" xfId="0" applyNumberFormat="1" applyFont="1" applyFill="1" applyBorder="1" applyAlignment="1">
      <alignment vertical="center" wrapText="1"/>
    </xf>
    <xf numFmtId="0" fontId="42" fillId="0" borderId="12" xfId="0" applyFont="1" applyBorder="1" applyAlignment="1">
      <alignment vertical="center" wrapText="1"/>
    </xf>
    <xf numFmtId="164" fontId="42" fillId="0" borderId="12" xfId="0" applyNumberFormat="1" applyFont="1" applyBorder="1" applyAlignment="1">
      <alignment vertical="center"/>
    </xf>
    <xf numFmtId="164" fontId="42" fillId="0" borderId="12" xfId="0" applyNumberFormat="1" applyFont="1" applyBorder="1" applyAlignment="1">
      <alignment vertical="center" wrapText="1"/>
    </xf>
    <xf numFmtId="165" fontId="42" fillId="0" borderId="12" xfId="0" applyNumberFormat="1" applyFont="1" applyBorder="1" applyAlignment="1">
      <alignment horizontal="center" vertical="center"/>
    </xf>
    <xf numFmtId="165" fontId="42" fillId="0" borderId="25" xfId="0" applyNumberFormat="1" applyFont="1" applyBorder="1" applyAlignment="1">
      <alignment horizontal="center" vertical="center"/>
    </xf>
    <xf numFmtId="164" fontId="3" fillId="0" borderId="12" xfId="0" applyNumberFormat="1" applyFont="1" applyBorder="1" applyAlignment="1">
      <alignment horizontal="left" vertical="center"/>
    </xf>
    <xf numFmtId="165" fontId="29" fillId="25" borderId="39" xfId="0" applyNumberFormat="1" applyFont="1" applyFill="1" applyBorder="1" applyAlignment="1">
      <alignment horizontal="center" vertical="center"/>
    </xf>
    <xf numFmtId="1" fontId="33" fillId="0" borderId="25" xfId="0" applyNumberFormat="1" applyFont="1" applyBorder="1" applyAlignment="1" applyProtection="1">
      <alignment horizontal="center" vertical="center"/>
      <protection locked="0"/>
    </xf>
    <xf numFmtId="0" fontId="43" fillId="0" borderId="0" xfId="0" applyFont="1"/>
    <xf numFmtId="165" fontId="2" fillId="0" borderId="12" xfId="0" applyNumberFormat="1" applyFont="1" applyBorder="1" applyAlignment="1">
      <alignment horizontal="center" vertical="center"/>
    </xf>
    <xf numFmtId="165" fontId="2" fillId="0" borderId="13" xfId="0" applyNumberFormat="1" applyFont="1" applyBorder="1" applyAlignment="1">
      <alignment horizontal="center" vertical="center"/>
    </xf>
    <xf numFmtId="0" fontId="30" fillId="0" borderId="0" xfId="38" applyFont="1" applyAlignment="1">
      <alignment horizontal="center" vertical="center"/>
    </xf>
    <xf numFmtId="0" fontId="1" fillId="0" borderId="0" xfId="0" applyFont="1" applyAlignment="1">
      <alignment horizontal="right" vertical="top"/>
    </xf>
    <xf numFmtId="0" fontId="3" fillId="0" borderId="0" xfId="0" applyFont="1" applyAlignment="1"/>
    <xf numFmtId="0" fontId="3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top" wrapText="1"/>
    </xf>
    <xf numFmtId="0" fontId="29" fillId="0" borderId="0" xfId="0" applyFont="1" applyAlignment="1" applyProtection="1">
      <alignment horizontal="left" vertical="top" wrapText="1"/>
      <protection locked="0"/>
    </xf>
    <xf numFmtId="0" fontId="2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alignment horizontal="center"/>
      <protection locked="0"/>
    </xf>
    <xf numFmtId="0" fontId="39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164" fontId="36" fillId="0" borderId="0" xfId="0" applyNumberFormat="1" applyFont="1" applyAlignment="1">
      <alignment horizontal="center" vertical="center" wrapText="1"/>
    </xf>
    <xf numFmtId="164" fontId="29" fillId="0" borderId="12" xfId="0" applyNumberFormat="1" applyFont="1" applyBorder="1" applyAlignment="1">
      <alignment horizontal="center" vertical="center" wrapText="1"/>
    </xf>
    <xf numFmtId="0" fontId="29" fillId="0" borderId="0" xfId="0" applyFont="1" applyAlignment="1" applyProtection="1">
      <alignment horizontal="left" vertical="center"/>
      <protection locked="0"/>
    </xf>
    <xf numFmtId="164" fontId="2" fillId="25" borderId="12" xfId="0" applyNumberFormat="1" applyFont="1" applyFill="1" applyBorder="1" applyAlignment="1">
      <alignment horizontal="center" vertical="center" wrapText="1"/>
    </xf>
    <xf numFmtId="0" fontId="2" fillId="25" borderId="12" xfId="0" applyFont="1" applyFill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3" fillId="0" borderId="12" xfId="0" applyFont="1" applyBorder="1" applyAlignment="1">
      <alignment horizontal="left" vertical="center"/>
    </xf>
    <xf numFmtId="0" fontId="29" fillId="0" borderId="12" xfId="0" applyFont="1" applyBorder="1" applyAlignment="1">
      <alignment horizontal="center" vertical="center" wrapText="1"/>
    </xf>
    <xf numFmtId="0" fontId="2" fillId="25" borderId="12" xfId="38" applyFont="1" applyFill="1" applyBorder="1" applyAlignment="1">
      <alignment horizontal="center" vertical="center"/>
    </xf>
    <xf numFmtId="0" fontId="29" fillId="25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2" fillId="28" borderId="28" xfId="0" applyFont="1" applyFill="1" applyBorder="1" applyAlignment="1">
      <alignment vertical="center" wrapText="1"/>
    </xf>
    <xf numFmtId="0" fontId="2" fillId="28" borderId="31" xfId="0" applyFont="1" applyFill="1" applyBorder="1" applyAlignment="1">
      <alignment vertical="center" wrapText="1"/>
    </xf>
    <xf numFmtId="0" fontId="2" fillId="28" borderId="29" xfId="0" applyFont="1" applyFill="1" applyBorder="1" applyAlignment="1">
      <alignment vertical="center" wrapText="1"/>
    </xf>
    <xf numFmtId="0" fontId="29" fillId="24" borderId="12" xfId="0" applyFont="1" applyFill="1" applyBorder="1" applyAlignment="1">
      <alignment horizontal="center" vertical="center"/>
    </xf>
    <xf numFmtId="0" fontId="3" fillId="0" borderId="28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 wrapText="1"/>
    </xf>
    <xf numFmtId="0" fontId="37" fillId="0" borderId="32" xfId="0" applyFont="1" applyBorder="1" applyAlignment="1">
      <alignment horizontal="center" vertical="center" wrapText="1"/>
    </xf>
    <xf numFmtId="164" fontId="22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0" fontId="34" fillId="24" borderId="12" xfId="0" applyFont="1" applyFill="1" applyBorder="1" applyAlignment="1">
      <alignment horizontal="center" vertical="center" wrapText="1"/>
    </xf>
    <xf numFmtId="0" fontId="2" fillId="25" borderId="12" xfId="0" applyFont="1" applyFill="1" applyBorder="1" applyAlignment="1">
      <alignment horizontal="center" vertical="center"/>
    </xf>
    <xf numFmtId="0" fontId="2" fillId="25" borderId="12" xfId="0" applyFont="1" applyFill="1" applyBorder="1" applyAlignment="1">
      <alignment horizontal="right" vertical="center" wrapText="1" indent="1"/>
    </xf>
    <xf numFmtId="164" fontId="3" fillId="0" borderId="12" xfId="0" applyNumberFormat="1" applyFont="1" applyBorder="1" applyAlignment="1">
      <alignment horizontal="left" vertical="center"/>
    </xf>
    <xf numFmtId="164" fontId="1" fillId="0" borderId="0" xfId="0" applyNumberFormat="1" applyFont="1" applyAlignment="1">
      <alignment horizontal="center" vertical="top" wrapText="1"/>
    </xf>
    <xf numFmtId="164" fontId="37" fillId="0" borderId="19" xfId="0" applyNumberFormat="1" applyFont="1" applyBorder="1" applyAlignment="1">
      <alignment horizontal="center" vertical="center" wrapText="1"/>
    </xf>
    <xf numFmtId="164" fontId="37" fillId="0" borderId="16" xfId="0" applyNumberFormat="1" applyFont="1" applyBorder="1" applyAlignment="1">
      <alignment horizontal="center" vertical="center" wrapText="1"/>
    </xf>
    <xf numFmtId="164" fontId="37" fillId="0" borderId="0" xfId="0" applyNumberFormat="1" applyFont="1" applyAlignment="1">
      <alignment horizontal="center" vertical="center" wrapText="1"/>
    </xf>
    <xf numFmtId="164" fontId="37" fillId="0" borderId="20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center" wrapText="1"/>
    </xf>
    <xf numFmtId="0" fontId="3" fillId="0" borderId="0" xfId="38" applyFont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/>
    </xf>
    <xf numFmtId="0" fontId="29" fillId="25" borderId="28" xfId="0" applyFont="1" applyFill="1" applyBorder="1" applyAlignment="1">
      <alignment horizontal="right" vertical="center" wrapText="1" indent="1"/>
    </xf>
    <xf numFmtId="0" fontId="29" fillId="25" borderId="29" xfId="0" applyFont="1" applyFill="1" applyBorder="1" applyAlignment="1">
      <alignment horizontal="right" vertical="center" wrapText="1" indent="1"/>
    </xf>
    <xf numFmtId="0" fontId="1" fillId="0" borderId="0" xfId="0" applyFont="1" applyAlignment="1">
      <alignment horizontal="center" vertical="center"/>
    </xf>
    <xf numFmtId="164" fontId="36" fillId="0" borderId="19" xfId="0" applyNumberFormat="1" applyFont="1" applyBorder="1" applyAlignment="1">
      <alignment horizontal="center" vertical="center" wrapText="1"/>
    </xf>
    <xf numFmtId="164" fontId="36" fillId="0" borderId="16" xfId="0" applyNumberFormat="1" applyFont="1" applyBorder="1" applyAlignment="1">
      <alignment horizontal="center" vertical="center" wrapText="1"/>
    </xf>
    <xf numFmtId="164" fontId="36" fillId="0" borderId="20" xfId="0" applyNumberFormat="1" applyFont="1" applyBorder="1" applyAlignment="1">
      <alignment horizontal="center" vertical="center" wrapText="1"/>
    </xf>
    <xf numFmtId="164" fontId="1" fillId="0" borderId="36" xfId="0" applyNumberFormat="1" applyFont="1" applyBorder="1" applyAlignment="1">
      <alignment horizontal="center" vertical="top" wrapText="1"/>
    </xf>
    <xf numFmtId="164" fontId="2" fillId="25" borderId="17" xfId="0" applyNumberFormat="1" applyFont="1" applyFill="1" applyBorder="1" applyAlignment="1">
      <alignment horizontal="center" vertical="center" wrapText="1"/>
    </xf>
    <xf numFmtId="164" fontId="2" fillId="25" borderId="37" xfId="0" applyNumberFormat="1" applyFont="1" applyFill="1" applyBorder="1" applyAlignment="1">
      <alignment horizontal="center" vertical="center" wrapText="1"/>
    </xf>
    <xf numFmtId="164" fontId="2" fillId="25" borderId="24" xfId="0" applyNumberFormat="1" applyFont="1" applyFill="1" applyBorder="1" applyAlignment="1">
      <alignment horizontal="center" vertical="center" wrapText="1"/>
    </xf>
    <xf numFmtId="164" fontId="2" fillId="25" borderId="38" xfId="0" applyNumberFormat="1" applyFont="1" applyFill="1" applyBorder="1" applyAlignment="1">
      <alignment horizontal="center" vertical="center" wrapText="1"/>
    </xf>
    <xf numFmtId="165" fontId="22" fillId="25" borderId="18" xfId="0" applyNumberFormat="1" applyFont="1" applyFill="1" applyBorder="1" applyAlignment="1">
      <alignment horizontal="center" vertical="center"/>
    </xf>
    <xf numFmtId="165" fontId="22" fillId="25" borderId="37" xfId="0" applyNumberFormat="1" applyFont="1" applyFill="1" applyBorder="1" applyAlignment="1">
      <alignment horizontal="center" vertical="center"/>
    </xf>
    <xf numFmtId="165" fontId="22" fillId="25" borderId="23" xfId="0" applyNumberFormat="1" applyFont="1" applyFill="1" applyBorder="1" applyAlignment="1">
      <alignment horizontal="center" vertical="center"/>
    </xf>
    <xf numFmtId="165" fontId="22" fillId="25" borderId="38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/>
    </xf>
    <xf numFmtId="0" fontId="29" fillId="24" borderId="12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9" fillId="27" borderId="12" xfId="0" applyFont="1" applyFill="1" applyBorder="1" applyAlignment="1">
      <alignment horizontal="center" vertical="center" wrapText="1"/>
    </xf>
    <xf numFmtId="0" fontId="29" fillId="0" borderId="17" xfId="0" applyFont="1" applyBorder="1" applyAlignment="1">
      <alignment horizontal="center" vertical="center" wrapText="1"/>
    </xf>
    <xf numFmtId="0" fontId="29" fillId="0" borderId="18" xfId="0" applyFont="1" applyBorder="1" applyAlignment="1">
      <alignment horizontal="center" vertical="center" wrapText="1"/>
    </xf>
    <xf numFmtId="0" fontId="29" fillId="0" borderId="30" xfId="0" applyFont="1" applyBorder="1" applyAlignment="1">
      <alignment horizontal="center" vertical="center" wrapText="1"/>
    </xf>
    <xf numFmtId="0" fontId="29" fillId="28" borderId="28" xfId="0" applyFont="1" applyFill="1" applyBorder="1" applyAlignment="1">
      <alignment horizontal="center" vertical="center" wrapText="1"/>
    </xf>
    <xf numFmtId="0" fontId="29" fillId="28" borderId="31" xfId="0" applyFont="1" applyFill="1" applyBorder="1" applyAlignment="1">
      <alignment horizontal="center" vertical="center" wrapText="1"/>
    </xf>
    <xf numFmtId="0" fontId="29" fillId="28" borderId="29" xfId="0" applyFont="1" applyFill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29" fillId="0" borderId="29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28" borderId="28" xfId="0" applyFont="1" applyFill="1" applyBorder="1" applyAlignment="1">
      <alignment horizontal="center" vertical="center" wrapText="1"/>
    </xf>
    <xf numFmtId="0" fontId="2" fillId="28" borderId="31" xfId="0" applyFont="1" applyFill="1" applyBorder="1" applyAlignment="1">
      <alignment horizontal="center" vertical="center" wrapText="1"/>
    </xf>
    <xf numFmtId="0" fontId="2" fillId="28" borderId="29" xfId="0" applyFont="1" applyFill="1" applyBorder="1" applyAlignment="1">
      <alignment horizontal="center" vertical="center" wrapText="1"/>
    </xf>
    <xf numFmtId="164" fontId="36" fillId="0" borderId="19" xfId="0" applyNumberFormat="1" applyFont="1" applyBorder="1" applyAlignment="1">
      <alignment horizontal="left" vertical="top" wrapText="1"/>
    </xf>
    <xf numFmtId="164" fontId="36" fillId="0" borderId="16" xfId="0" applyNumberFormat="1" applyFont="1" applyBorder="1" applyAlignment="1">
      <alignment horizontal="left" vertical="top" wrapText="1"/>
    </xf>
    <xf numFmtId="164" fontId="36" fillId="0" borderId="0" xfId="0" applyNumberFormat="1" applyFont="1" applyAlignment="1">
      <alignment horizontal="left" vertical="top" wrapText="1"/>
    </xf>
    <xf numFmtId="164" fontId="36" fillId="0" borderId="20" xfId="0" applyNumberFormat="1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36" fillId="0" borderId="34" xfId="0" applyFont="1" applyBorder="1" applyAlignment="1">
      <alignment horizontal="center" vertical="center" wrapText="1"/>
    </xf>
    <xf numFmtId="0" fontId="36" fillId="0" borderId="35" xfId="0" applyFont="1" applyBorder="1" applyAlignment="1">
      <alignment horizontal="center" vertical="center" wrapText="1"/>
    </xf>
    <xf numFmtId="164" fontId="3" fillId="0" borderId="22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  <xf numFmtId="0" fontId="25" fillId="0" borderId="0" xfId="0" applyFont="1" applyAlignment="1">
      <alignment horizontal="center" vertical="center" wrapText="1"/>
    </xf>
    <xf numFmtId="164" fontId="29" fillId="25" borderId="40" xfId="0" applyNumberFormat="1" applyFont="1" applyFill="1" applyBorder="1" applyAlignment="1">
      <alignment horizontal="center" vertical="center" wrapText="1"/>
    </xf>
    <xf numFmtId="164" fontId="29" fillId="25" borderId="41" xfId="0" applyNumberFormat="1" applyFont="1" applyFill="1" applyBorder="1" applyAlignment="1">
      <alignment horizontal="center" vertical="center" wrapText="1"/>
    </xf>
    <xf numFmtId="164" fontId="29" fillId="25" borderId="39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5" fillId="29" borderId="0" xfId="0" applyFont="1" applyFill="1" applyAlignment="1">
      <alignment horizontal="center" vertical="center" wrapText="1"/>
    </xf>
    <xf numFmtId="0" fontId="26" fillId="0" borderId="0" xfId="34" applyFont="1" applyAlignment="1" applyProtection="1">
      <alignment horizontal="center" vertical="top" wrapText="1"/>
    </xf>
    <xf numFmtId="0" fontId="29" fillId="0" borderId="12" xfId="0" applyFont="1" applyBorder="1" applyAlignment="1">
      <alignment horizontal="center" vertical="center"/>
    </xf>
    <xf numFmtId="164" fontId="29" fillId="0" borderId="0" xfId="0" applyNumberFormat="1" applyFont="1" applyAlignment="1">
      <alignment horizontal="center" vertical="center" wrapText="1"/>
    </xf>
    <xf numFmtId="164" fontId="29" fillId="0" borderId="20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29" fillId="25" borderId="12" xfId="0" applyFont="1" applyFill="1" applyBorder="1" applyAlignment="1">
      <alignment horizontal="right" vertical="center" wrapText="1" indent="1"/>
    </xf>
    <xf numFmtId="164" fontId="2" fillId="0" borderId="12" xfId="0" applyNumberFormat="1" applyFont="1" applyBorder="1" applyAlignment="1">
      <alignment horizontal="center" vertical="center" wrapText="1"/>
    </xf>
    <xf numFmtId="0" fontId="36" fillId="0" borderId="32" xfId="0" applyFont="1" applyBorder="1" applyAlignment="1">
      <alignment horizontal="center" vertical="center" wrapText="1"/>
    </xf>
    <xf numFmtId="0" fontId="36" fillId="0" borderId="33" xfId="0" applyFont="1" applyBorder="1" applyAlignment="1">
      <alignment horizontal="center" vertical="center" wrapText="1"/>
    </xf>
  </cellXfs>
  <cellStyles count="44">
    <cellStyle name="20% - Accent1 2" xfId="1" xr:uid="{00000000-0005-0000-0000-000000000000}"/>
    <cellStyle name="20% - Accent2 2" xfId="2" xr:uid="{00000000-0005-0000-0000-000001000000}"/>
    <cellStyle name="20% - Accent3 2" xfId="3" xr:uid="{00000000-0005-0000-0000-000002000000}"/>
    <cellStyle name="20% - Accent4 2" xfId="4" xr:uid="{00000000-0005-0000-0000-000003000000}"/>
    <cellStyle name="20% - Accent5 2" xfId="5" xr:uid="{00000000-0005-0000-0000-000004000000}"/>
    <cellStyle name="20% - Accent6 2" xfId="6" xr:uid="{00000000-0005-0000-0000-000005000000}"/>
    <cellStyle name="40% - Accent1 2" xfId="7" xr:uid="{00000000-0005-0000-0000-000006000000}"/>
    <cellStyle name="40% - Accent2 2" xfId="8" xr:uid="{00000000-0005-0000-0000-000007000000}"/>
    <cellStyle name="40% - Accent3 2" xfId="9" xr:uid="{00000000-0005-0000-0000-000008000000}"/>
    <cellStyle name="40% - Accent4 2" xfId="10" xr:uid="{00000000-0005-0000-0000-000009000000}"/>
    <cellStyle name="40% - Accent5 2" xfId="11" xr:uid="{00000000-0005-0000-0000-00000A000000}"/>
    <cellStyle name="40% - Accent6 2" xfId="12" xr:uid="{00000000-0005-0000-0000-00000B000000}"/>
    <cellStyle name="60% - Accent1 2" xfId="13" xr:uid="{00000000-0005-0000-0000-00000C000000}"/>
    <cellStyle name="60% - Accent2 2" xfId="14" xr:uid="{00000000-0005-0000-0000-00000D000000}"/>
    <cellStyle name="60% - Accent3 2" xfId="15" xr:uid="{00000000-0005-0000-0000-00000E000000}"/>
    <cellStyle name="60% - Accent4 2" xfId="16" xr:uid="{00000000-0005-0000-0000-00000F000000}"/>
    <cellStyle name="60% - Accent5 2" xfId="17" xr:uid="{00000000-0005-0000-0000-000010000000}"/>
    <cellStyle name="60% - Accent6 2" xfId="18" xr:uid="{00000000-0005-0000-0000-000011000000}"/>
    <cellStyle name="Accent1 2" xfId="19" xr:uid="{00000000-0005-0000-0000-000012000000}"/>
    <cellStyle name="Accent2 2" xfId="20" xr:uid="{00000000-0005-0000-0000-000013000000}"/>
    <cellStyle name="Accent3 2" xfId="21" xr:uid="{00000000-0005-0000-0000-000014000000}"/>
    <cellStyle name="Accent4 2" xfId="22" xr:uid="{00000000-0005-0000-0000-000015000000}"/>
    <cellStyle name="Accent5 2" xfId="23" xr:uid="{00000000-0005-0000-0000-000016000000}"/>
    <cellStyle name="Accent6 2" xfId="24" xr:uid="{00000000-0005-0000-0000-000017000000}"/>
    <cellStyle name="Bad 2" xfId="25" xr:uid="{00000000-0005-0000-0000-000018000000}"/>
    <cellStyle name="Calculation 2" xfId="26" xr:uid="{00000000-0005-0000-0000-000019000000}"/>
    <cellStyle name="Check Cell 2" xfId="27" xr:uid="{00000000-0005-0000-0000-00001A000000}"/>
    <cellStyle name="Explanatory Text 2" xfId="28" xr:uid="{00000000-0005-0000-0000-00001B000000}"/>
    <cellStyle name="Good 2" xfId="29" xr:uid="{00000000-0005-0000-0000-00001C000000}"/>
    <cellStyle name="Heading 1 2" xfId="30" xr:uid="{00000000-0005-0000-0000-00001D000000}"/>
    <cellStyle name="Heading 2 2" xfId="31" xr:uid="{00000000-0005-0000-0000-00001E000000}"/>
    <cellStyle name="Heading 3 2" xfId="32" xr:uid="{00000000-0005-0000-0000-00001F000000}"/>
    <cellStyle name="Heading 4 2" xfId="33" xr:uid="{00000000-0005-0000-0000-000020000000}"/>
    <cellStyle name="Hyperlink" xfId="34" builtinId="8"/>
    <cellStyle name="Input 2" xfId="35" xr:uid="{00000000-0005-0000-0000-000022000000}"/>
    <cellStyle name="Linked Cell 2" xfId="36" xr:uid="{00000000-0005-0000-0000-000023000000}"/>
    <cellStyle name="Neutral 2" xfId="37" xr:uid="{00000000-0005-0000-0000-000024000000}"/>
    <cellStyle name="Normal" xfId="0" builtinId="0"/>
    <cellStyle name="Normal 2" xfId="38" xr:uid="{00000000-0005-0000-0000-000026000000}"/>
    <cellStyle name="Note 2" xfId="39" xr:uid="{00000000-0005-0000-0000-000027000000}"/>
    <cellStyle name="Output 2" xfId="40" xr:uid="{00000000-0005-0000-0000-000028000000}"/>
    <cellStyle name="Title 2" xfId="41" xr:uid="{00000000-0005-0000-0000-000029000000}"/>
    <cellStyle name="Total 2" xfId="42" xr:uid="{00000000-0005-0000-0000-00002A000000}"/>
    <cellStyle name="Warning Text 2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rosveta.bg/zayavki-za-uchebnata-2023-2024-g/#chuz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114300</xdr:colOff>
      <xdr:row>15</xdr:row>
      <xdr:rowOff>117725</xdr:rowOff>
    </xdr:from>
    <xdr:to>
      <xdr:col>10</xdr:col>
      <xdr:colOff>803910</xdr:colOff>
      <xdr:row>18</xdr:row>
      <xdr:rowOff>95151</xdr:rowOff>
    </xdr:to>
    <xdr:sp macro="" textlink="">
      <xdr:nvSpPr>
        <xdr:cNvPr id="3" name="TextBox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6419850" y="3813425"/>
          <a:ext cx="3537585" cy="60607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Заявка може да се изтегли и попълни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в удобен за вас формат на адрес: </a:t>
          </a:r>
        </a:p>
        <a:p>
          <a:pPr algn="ctr">
            <a:lnSpc>
              <a:spcPct val="100000"/>
            </a:lnSpc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www.prosveta.bg</a:t>
          </a:r>
          <a:endParaRPr lang="bg-BG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114300</xdr:colOff>
      <xdr:row>11</xdr:row>
      <xdr:rowOff>200379</xdr:rowOff>
    </xdr:from>
    <xdr:to>
      <xdr:col>10</xdr:col>
      <xdr:colOff>803910</xdr:colOff>
      <xdr:row>15</xdr:row>
      <xdr:rowOff>75006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6419850" y="3057879"/>
          <a:ext cx="3537585" cy="71282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ЗА </a:t>
          </a:r>
          <a:r>
            <a:rPr lang="bg-BG" sz="1000" b="1">
              <a:latin typeface="Times New Roman" panose="02020603050405020304" pitchFamily="18" charset="0"/>
              <a:cs typeface="Times New Roman" panose="02020603050405020304" pitchFamily="18" charset="0"/>
            </a:rPr>
            <a:t>ИНФОРМАЦИЯ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:</a:t>
          </a:r>
        </a:p>
        <a:p>
          <a:pPr algn="ctr">
            <a:lnSpc>
              <a:spcPct val="100000"/>
            </a:lnSpc>
          </a:pPr>
          <a:r>
            <a:rPr lang="bg-B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тел.: 02/483 00 96; 0884 110 414</a:t>
          </a:r>
        </a:p>
        <a:p>
          <a:pPr algn="ctr">
            <a:lnSpc>
              <a:spcPct val="100000"/>
            </a:lnSpc>
          </a:pPr>
          <a:r>
            <a:rPr lang="bg-BG" sz="1100" b="1" baseline="0">
              <a:latin typeface="Times New Roman" panose="02020603050405020304" pitchFamily="18" charset="0"/>
              <a:cs typeface="Times New Roman" panose="02020603050405020304" pitchFamily="18" charset="0"/>
            </a:rPr>
            <a:t>       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факс: 02/945 61 84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имейл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: realizacia@prosveta.bg</a:t>
          </a:r>
        </a:p>
      </xdr:txBody>
    </xdr:sp>
    <xdr:clientData/>
  </xdr:twoCellAnchor>
  <xdr:twoCellAnchor>
    <xdr:from>
      <xdr:col>6</xdr:col>
      <xdr:colOff>123825</xdr:colOff>
      <xdr:row>7</xdr:row>
      <xdr:rowOff>17639</xdr:rowOff>
    </xdr:from>
    <xdr:to>
      <xdr:col>10</xdr:col>
      <xdr:colOff>803910</xdr:colOff>
      <xdr:row>11</xdr:row>
      <xdr:rowOff>161711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6429375" y="2065514"/>
          <a:ext cx="3528060" cy="95369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100000"/>
            </a:lnSpc>
          </a:pPr>
          <a:r>
            <a:rPr lang="bg-BG" sz="1100" b="1">
              <a:ln>
                <a:noFill/>
              </a:ln>
              <a:latin typeface="Times New Roman" panose="02020603050405020304" pitchFamily="18" charset="0"/>
              <a:cs typeface="Times New Roman" panose="02020603050405020304" pitchFamily="18" charset="0"/>
            </a:rPr>
            <a:t>АДРЕС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 ЗА ПОЛУЧАВАНЕ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НА ЗАЯВКАТА: 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гр. София 1839,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бул. „Ботевградско шосе“ № 234</a:t>
          </a:r>
        </a:p>
        <a:p>
          <a:pPr algn="ctr">
            <a:lnSpc>
              <a:spcPct val="100000"/>
            </a:lnSpc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Отдел „Реализация“</a:t>
          </a:r>
          <a:endParaRPr lang="bg-BG" sz="10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266700</xdr:colOff>
      <xdr:row>65</xdr:row>
      <xdr:rowOff>0</xdr:rowOff>
    </xdr:from>
    <xdr:to>
      <xdr:col>10</xdr:col>
      <xdr:colOff>803909</xdr:colOff>
      <xdr:row>69</xdr:row>
      <xdr:rowOff>139129</xdr:rowOff>
    </xdr:to>
    <xdr:sp macro="" textlink="">
      <xdr:nvSpPr>
        <xdr:cNvPr id="7" name="Текстово поле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6381750" y="14201775"/>
          <a:ext cx="3299459" cy="136785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000"/>
            </a:lnSpc>
          </a:pPr>
          <a:r>
            <a:rPr lang="bg-BG" sz="11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поръчка на 10 и повече комплекта  ще получите:</a:t>
          </a:r>
        </a:p>
        <a:p>
          <a:pPr algn="l">
            <a:lnSpc>
              <a:spcPct val="100000"/>
            </a:lnSpc>
          </a:pPr>
          <a:br>
            <a:rPr lang="bg-BG" sz="11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екземпляр от познавателните книжки в комплекта;</a:t>
          </a:r>
        </a:p>
        <a:p>
          <a:pPr algn="l">
            <a:lnSpc>
              <a:spcPct val="100000"/>
            </a:lnSpc>
          </a:pPr>
          <a:r>
            <a:rPr lang="bg-BG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учителя;</a:t>
          </a:r>
        </a:p>
        <a:p>
          <a:pPr algn="l">
            <a:lnSpc>
              <a:spcPct val="100000"/>
            </a:lnSpc>
          </a:pPr>
          <a:r>
            <a:rPr lang="bg-BG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музикален диск.</a:t>
          </a:r>
          <a:endParaRPr lang="bg-BG" sz="1100"/>
        </a:p>
      </xdr:txBody>
    </xdr:sp>
    <xdr:clientData/>
  </xdr:twoCellAnchor>
  <xdr:twoCellAnchor>
    <xdr:from>
      <xdr:col>6</xdr:col>
      <xdr:colOff>285750</xdr:colOff>
      <xdr:row>70</xdr:row>
      <xdr:rowOff>180387</xdr:rowOff>
    </xdr:from>
    <xdr:to>
      <xdr:col>10</xdr:col>
      <xdr:colOff>803870</xdr:colOff>
      <xdr:row>74</xdr:row>
      <xdr:rowOff>172433</xdr:rowOff>
    </xdr:to>
    <xdr:sp macro="" textlink="">
      <xdr:nvSpPr>
        <xdr:cNvPr id="8" name="Текстово поле 8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400800" y="15858537"/>
          <a:ext cx="3280370" cy="120172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поръчани до 10 комплекта получавате 50% търговска отстъпка при закупуване на</a:t>
          </a:r>
          <a:r>
            <a:rPr lang="bg-BG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</a:p>
        <a:p>
          <a:pPr algn="l">
            <a:lnSpc>
              <a:spcPts val="1100"/>
            </a:lnSpc>
          </a:pPr>
          <a:endParaRPr lang="bg-BG" sz="1100">
            <a:effectLst/>
          </a:endParaRPr>
        </a:p>
        <a:p>
          <a:pPr algn="l"/>
          <a:r>
            <a:rPr lang="bg-BG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екземпляр от познавателните книжки в комплекта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bg-BG" sz="11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266700</xdr:colOff>
      <xdr:row>77</xdr:row>
      <xdr:rowOff>722</xdr:rowOff>
    </xdr:from>
    <xdr:to>
      <xdr:col>10</xdr:col>
      <xdr:colOff>803967</xdr:colOff>
      <xdr:row>84</xdr:row>
      <xdr:rowOff>130317</xdr:rowOff>
    </xdr:to>
    <xdr:sp macro="" textlink="">
      <xdr:nvSpPr>
        <xdr:cNvPr id="10" name="Текстово поле 8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6381750" y="17707697"/>
          <a:ext cx="3299517" cy="212984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200"/>
            </a:lnSpc>
          </a:pP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Всеки учител, който работи през учебната 202</a:t>
          </a:r>
          <a:r>
            <a:rPr lang="en-US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</a:t>
          </a: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/202</a:t>
          </a:r>
          <a:r>
            <a:rPr lang="en-US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</a:t>
          </a: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година с книжките от поредицата „Чуден свят“, получава: 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/>
          <a:endParaRPr lang="en-US" sz="11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достъп до електронните познавателни книжки;</a:t>
          </a:r>
          <a:endParaRPr lang="en-US" sz="11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допълнителни материали за разпечатване (електронен вариант);</a:t>
          </a:r>
          <a:endParaRPr lang="en-US" sz="11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/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книга</a:t>
          </a:r>
          <a:r>
            <a:rPr lang="bg-BG" sz="11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за учителя (електронен вариант);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примерно годишно тематично разпределение (електронен</a:t>
          </a:r>
          <a:r>
            <a:rPr lang="en-US" sz="1100" b="0" i="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вариант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285750</xdr:colOff>
      <xdr:row>89</xdr:row>
      <xdr:rowOff>2997</xdr:rowOff>
    </xdr:from>
    <xdr:to>
      <xdr:col>10</xdr:col>
      <xdr:colOff>803883</xdr:colOff>
      <xdr:row>94</xdr:row>
      <xdr:rowOff>192640</xdr:rowOff>
    </xdr:to>
    <xdr:sp macro="" textlink="">
      <xdr:nvSpPr>
        <xdr:cNvPr id="11" name="Текстово поле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6400800" y="21319947"/>
          <a:ext cx="3280383" cy="165649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400"/>
            </a:lnSpc>
          </a:pPr>
          <a:r>
            <a:rPr lang="bg-BG" sz="11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поръчка на 10 и повече комплекта  ще получите:</a:t>
          </a:r>
        </a:p>
        <a:p>
          <a:pPr algn="l">
            <a:lnSpc>
              <a:spcPts val="1400"/>
            </a:lnSpc>
          </a:pPr>
          <a:endParaRPr lang="bg-BG" sz="1100" b="1" i="0" u="sng" strike="noStrike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</a:pPr>
          <a:r>
            <a:rPr lang="bg-BG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екземпляр от познавателните книжки в комплекта;</a:t>
          </a:r>
        </a:p>
        <a:p>
          <a:pPr algn="l">
            <a:lnSpc>
              <a:spcPts val="1400"/>
            </a:lnSpc>
          </a:pPr>
          <a:r>
            <a:rPr lang="bg-BG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учителя;</a:t>
          </a:r>
        </a:p>
        <a:p>
          <a:pPr algn="l">
            <a:lnSpc>
              <a:spcPts val="1200"/>
            </a:lnSpc>
          </a:pPr>
          <a:r>
            <a:rPr lang="bg-BG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музикален диск.</a:t>
          </a:r>
          <a:endParaRPr lang="bg-BG" sz="1100"/>
        </a:p>
      </xdr:txBody>
    </xdr:sp>
    <xdr:clientData/>
  </xdr:twoCellAnchor>
  <xdr:twoCellAnchor>
    <xdr:from>
      <xdr:col>6</xdr:col>
      <xdr:colOff>285750</xdr:colOff>
      <xdr:row>95</xdr:row>
      <xdr:rowOff>74060</xdr:rowOff>
    </xdr:from>
    <xdr:to>
      <xdr:col>10</xdr:col>
      <xdr:colOff>803883</xdr:colOff>
      <xdr:row>98</xdr:row>
      <xdr:rowOff>307318</xdr:rowOff>
    </xdr:to>
    <xdr:sp macro="" textlink="">
      <xdr:nvSpPr>
        <xdr:cNvPr id="12" name="Текстово поле 8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6400800" y="23105510"/>
          <a:ext cx="3280383" cy="1576283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200"/>
            </a:lnSpc>
          </a:pP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поръчани до 10 комплекта получавате 50% търговска отстъпка при закупуване на:   </a:t>
          </a:r>
        </a:p>
        <a:p>
          <a:pPr algn="l">
            <a:lnSpc>
              <a:spcPts val="1100"/>
            </a:lnSpc>
          </a:pP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екземпляр от познавателните книжки в комплекта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bg-BG" sz="11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285750</xdr:colOff>
      <xdr:row>99</xdr:row>
      <xdr:rowOff>38100</xdr:rowOff>
    </xdr:from>
    <xdr:to>
      <xdr:col>10</xdr:col>
      <xdr:colOff>803965</xdr:colOff>
      <xdr:row>104</xdr:row>
      <xdr:rowOff>333375</xdr:rowOff>
    </xdr:to>
    <xdr:sp macro="" textlink="">
      <xdr:nvSpPr>
        <xdr:cNvPr id="13" name="Текстово поле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6400800" y="24507825"/>
          <a:ext cx="3280465" cy="185737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200"/>
            </a:lnSpc>
          </a:pP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Всеки учител, който работи през учебната 202</a:t>
          </a:r>
          <a:r>
            <a:rPr lang="en-US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</a:t>
          </a: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/202</a:t>
          </a:r>
          <a:r>
            <a:rPr lang="en-US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</a:t>
          </a: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година с книжките от поредицата „АБВ☺игри“, получава: 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достъп до електронните познавателни книжки;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допълнителни материали за разпечатване (електронен вариант);</a:t>
          </a:r>
        </a:p>
        <a:p>
          <a:pPr marL="0" marR="0" lvl="0" indent="0" algn="l" defTabSz="91440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книга за учителя (електронен вариант);</a:t>
          </a:r>
        </a:p>
        <a:p>
          <a:pPr algn="l">
            <a:lnSpc>
              <a:spcPts val="1200"/>
            </a:lnSpc>
          </a:pP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примерно годишно тематично разпределение (електронен вариант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6</xdr:col>
      <xdr:colOff>276225</xdr:colOff>
      <xdr:row>106</xdr:row>
      <xdr:rowOff>2997</xdr:rowOff>
    </xdr:from>
    <xdr:to>
      <xdr:col>10</xdr:col>
      <xdr:colOff>784890</xdr:colOff>
      <xdr:row>111</xdr:row>
      <xdr:rowOff>149831</xdr:rowOff>
    </xdr:to>
    <xdr:sp macro="" textlink="">
      <xdr:nvSpPr>
        <xdr:cNvPr id="17" name="Текстово поле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6391275" y="27444522"/>
          <a:ext cx="3270915" cy="155653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ct val="100000"/>
            </a:lnSpc>
          </a:pPr>
          <a:r>
            <a:rPr lang="bg-BG" sz="11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поръчка на 10 и повече комплекта  ще получите:</a:t>
          </a:r>
        </a:p>
        <a:p>
          <a:pPr algn="l">
            <a:lnSpc>
              <a:spcPct val="100000"/>
            </a:lnSpc>
          </a:pPr>
          <a:br>
            <a:rPr lang="bg-BG" sz="1100" b="1" i="0" u="sng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екземпляр от познавателните книжки в комплекта;</a:t>
          </a:r>
        </a:p>
        <a:p>
          <a:pPr algn="l">
            <a:lnSpc>
              <a:spcPct val="100000"/>
            </a:lnSpc>
          </a:pPr>
          <a:r>
            <a:rPr lang="bg-BG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книга за учителя;</a:t>
          </a:r>
        </a:p>
        <a:p>
          <a:pPr algn="l">
            <a:lnSpc>
              <a:spcPct val="100000"/>
            </a:lnSpc>
          </a:pPr>
          <a:r>
            <a:rPr lang="bg-BG" sz="1100" b="0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музикален диск.</a:t>
          </a:r>
          <a:endParaRPr lang="bg-BG" sz="1100"/>
        </a:p>
      </xdr:txBody>
    </xdr:sp>
    <xdr:clientData/>
  </xdr:twoCellAnchor>
  <xdr:twoCellAnchor>
    <xdr:from>
      <xdr:col>6</xdr:col>
      <xdr:colOff>276225</xdr:colOff>
      <xdr:row>112</xdr:row>
      <xdr:rowOff>10864</xdr:rowOff>
    </xdr:from>
    <xdr:to>
      <xdr:col>10</xdr:col>
      <xdr:colOff>784878</xdr:colOff>
      <xdr:row>116</xdr:row>
      <xdr:rowOff>62317</xdr:rowOff>
    </xdr:to>
    <xdr:sp macro="" textlink="">
      <xdr:nvSpPr>
        <xdr:cNvPr id="18" name="Текстово поле 8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6391275" y="29109739"/>
          <a:ext cx="3270903" cy="1737378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При поръчани до 10 комплекта получавате 50% търговска отстъпка при закупуване на</a:t>
          </a:r>
          <a:r>
            <a:rPr lang="bg-BG" sz="1100" b="1" i="0" u="sng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  </a:t>
          </a:r>
        </a:p>
        <a:p>
          <a:pPr algn="l"/>
          <a:endParaRPr lang="bg-BG" sz="1100">
            <a:effectLst/>
          </a:endParaRPr>
        </a:p>
        <a:p>
          <a:pPr algn="l"/>
          <a:r>
            <a:rPr lang="bg-BG" sz="11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● </a:t>
          </a:r>
          <a:r>
            <a:rPr lang="bg-BG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екземпляр от познавателните книжки в комплекта</a:t>
          </a:r>
          <a:r>
            <a:rPr lang="en-US" sz="1100" b="0" i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.</a:t>
          </a:r>
          <a:endParaRPr lang="bg-BG" sz="1100" b="0" i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6</xdr:col>
      <xdr:colOff>276225</xdr:colOff>
      <xdr:row>116</xdr:row>
      <xdr:rowOff>160535</xdr:rowOff>
    </xdr:from>
    <xdr:to>
      <xdr:col>10</xdr:col>
      <xdr:colOff>790575</xdr:colOff>
      <xdr:row>123</xdr:row>
      <xdr:rowOff>381001</xdr:rowOff>
    </xdr:to>
    <xdr:sp macro="" textlink="">
      <xdr:nvSpPr>
        <xdr:cNvPr id="19" name="Текстово поле 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6391275" y="30288110"/>
          <a:ext cx="3276600" cy="2030216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300"/>
            </a:lnSpc>
          </a:pP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Всеки учител, който работипрез учебната 202</a:t>
          </a:r>
          <a:r>
            <a:rPr lang="en-US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3</a:t>
          </a: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/202</a:t>
          </a:r>
          <a:r>
            <a:rPr lang="en-US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4</a:t>
          </a:r>
          <a:r>
            <a:rPr lang="bg-BG" sz="1100" b="1" i="0" u="sng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година с книжките от поредицата „Ръка за ръка“,  получава: </a:t>
          </a:r>
        </a:p>
        <a:p>
          <a:pPr algn="l">
            <a:lnSpc>
              <a:spcPts val="1200"/>
            </a:lnSpc>
          </a:pPr>
          <a:endParaRPr lang="bg-BG" sz="110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300"/>
            </a:lnSpc>
          </a:pPr>
          <a:r>
            <a:rPr lang="bg-BG" sz="1100" b="0" i="0" spc="4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достъп до електронните познавателни книжки;</a:t>
          </a:r>
          <a:endParaRPr lang="bg-BG" sz="1100" spc="40" baseline="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bg-BG" sz="1100" b="0" i="0" spc="4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допълнителни материали за разпечатване  (електронен вариант);</a:t>
          </a:r>
          <a:endParaRPr lang="bg-BG" sz="1100" spc="40" baseline="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algn="l">
            <a:lnSpc>
              <a:spcPts val="1200"/>
            </a:lnSpc>
          </a:pPr>
          <a:r>
            <a:rPr lang="bg-BG" sz="1100" b="0" i="0" spc="4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примерно годишно тематично разпределение (електронен вариант</a:t>
          </a:r>
          <a:r>
            <a:rPr lang="en-US" sz="1100" b="0" i="0" spc="4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)</a:t>
          </a:r>
          <a:r>
            <a:rPr lang="bg-BG" sz="1100" b="0" i="0" spc="4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;</a:t>
          </a:r>
          <a:endParaRPr lang="en-US" sz="1100" b="0" i="0" spc="40" baseline="0">
            <a:solidFill>
              <a:schemeClr val="dk1"/>
            </a:solidFill>
            <a:effectLst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l" defTabSz="914400" eaLnBrk="1" fontAlgn="auto" latinLnBrk="0" hangingPunct="1">
            <a:lnSpc>
              <a:spcPts val="1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bg-BG" sz="1100" b="0" i="0" spc="4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</a:t>
          </a:r>
          <a:r>
            <a:rPr lang="en-US" sz="1100" b="0" i="0" spc="4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r>
            <a:rPr lang="bg-BG" sz="1100" b="0" i="0" spc="40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книга за учителя (електронен вариант).</a:t>
          </a:r>
          <a:endParaRPr lang="bg-BG" sz="1100" spc="40" baseline="0">
            <a:effectLst/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10702</xdr:colOff>
      <xdr:row>126</xdr:row>
      <xdr:rowOff>71915</xdr:rowOff>
    </xdr:from>
    <xdr:to>
      <xdr:col>10</xdr:col>
      <xdr:colOff>828674</xdr:colOff>
      <xdr:row>126</xdr:row>
      <xdr:rowOff>941796</xdr:rowOff>
    </xdr:to>
    <xdr:sp macro="" textlink="">
      <xdr:nvSpPr>
        <xdr:cNvPr id="20" name="Текстово поле 1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72627" y="34019015"/>
          <a:ext cx="9533347" cy="86988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>
            <a:lnSpc>
              <a:spcPts val="1200"/>
            </a:lnSpc>
          </a:pPr>
          <a: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Допълнително за учителя:</a:t>
          </a:r>
        </a:p>
        <a:p>
          <a:pPr algn="l">
            <a:lnSpc>
              <a:spcPts val="1700"/>
            </a:lnSpc>
          </a:pPr>
          <a: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 поръчка на 10 и повече броя от заглавие получавате допълнителен екземпляр за учителя.</a:t>
          </a:r>
          <a:b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</a:br>
          <a:r>
            <a:rPr lang="bg-BG" sz="1200" b="1" i="0" u="none" strike="noStrike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● При поръчка до 10 броя от заглавие получавате 50% търговска отстъпка при закупуване на 1 брой за учителя.</a:t>
          </a:r>
          <a:r>
            <a:rPr lang="bg-BG" sz="1200" b="1" i="0" u="none" strike="noStrike" baseline="0">
              <a:solidFill>
                <a:schemeClr val="dk1"/>
              </a:solidFill>
              <a:effectLst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 </a:t>
          </a:r>
          <a:endParaRPr lang="bg-BG" sz="12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  <xdr:twoCellAnchor>
    <xdr:from>
      <xdr:col>3</xdr:col>
      <xdr:colOff>9524</xdr:colOff>
      <xdr:row>30</xdr:row>
      <xdr:rowOff>114300</xdr:rowOff>
    </xdr:from>
    <xdr:to>
      <xdr:col>7</xdr:col>
      <xdr:colOff>9524</xdr:colOff>
      <xdr:row>32</xdr:row>
      <xdr:rowOff>9525</xdr:rowOff>
    </xdr:to>
    <xdr:sp macro="" textlink="">
      <xdr:nvSpPr>
        <xdr:cNvPr id="23" name="TextBox 7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362324" y="7143750"/>
          <a:ext cx="3667125" cy="485775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ДАННИ ЗА ФАКТУРА</a:t>
          </a:r>
        </a:p>
      </xdr:txBody>
    </xdr:sp>
    <xdr:clientData/>
  </xdr:twoCellAnchor>
  <xdr:twoCellAnchor>
    <xdr:from>
      <xdr:col>3</xdr:col>
      <xdr:colOff>19049</xdr:colOff>
      <xdr:row>36</xdr:row>
      <xdr:rowOff>19050</xdr:rowOff>
    </xdr:from>
    <xdr:to>
      <xdr:col>6</xdr:col>
      <xdr:colOff>657224</xdr:colOff>
      <xdr:row>39</xdr:row>
      <xdr:rowOff>133350</xdr:rowOff>
    </xdr:to>
    <xdr:sp macro="" textlink="">
      <xdr:nvSpPr>
        <xdr:cNvPr id="24" name="TextBox 7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371849" y="8515350"/>
          <a:ext cx="3590925" cy="714375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ПОЛУЧАВАНЕ НА ЗАЯВЕНИТЕ </a:t>
          </a:r>
          <a:r>
            <a:rPr kumimoji="0" lang="bg-BG" sz="1100" b="1" i="0" u="none" strike="noStrike" kern="0" cap="none" spc="0" normalizeH="0" baseline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УЧЕБНИЦИ И УЧЕБНИ ПОМАГАЛА</a:t>
          </a: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  <xdr:twoCellAnchor>
    <xdr:from>
      <xdr:col>3</xdr:col>
      <xdr:colOff>19049</xdr:colOff>
      <xdr:row>54</xdr:row>
      <xdr:rowOff>0</xdr:rowOff>
    </xdr:from>
    <xdr:to>
      <xdr:col>6</xdr:col>
      <xdr:colOff>647700</xdr:colOff>
      <xdr:row>57</xdr:row>
      <xdr:rowOff>0</xdr:rowOff>
    </xdr:to>
    <xdr:sp macro="" textlink="">
      <xdr:nvSpPr>
        <xdr:cNvPr id="25" name="TextBox 7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2257424" y="10944225"/>
          <a:ext cx="5715001" cy="542925"/>
        </a:xfrm>
        <a:prstGeom prst="rect">
          <a:avLst/>
        </a:prstGeom>
        <a:solidFill>
          <a:srgbClr val="8064A2">
            <a:lumMod val="20000"/>
            <a:lumOff val="80000"/>
          </a:srgbClr>
        </a:solidFill>
        <a:ln w="9525" cmpd="sng">
          <a:solidFill>
            <a:sysClr val="window" lastClr="FFFFFF">
              <a:shade val="50000"/>
            </a:sysClr>
          </a:solidFill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1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НАЧИН НА ПЛАЩАНЕ</a:t>
          </a:r>
          <a:endParaRPr kumimoji="0" lang="bg-BG" sz="1100" b="1" i="0" u="none" strike="noStrike" kern="0" cap="none" spc="0" normalizeH="0" baseline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ts val="14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bg-BG" sz="1100" b="1" i="1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Моля попълнете варианта, който е удобен за Вас.</a:t>
          </a:r>
        </a:p>
      </xdr:txBody>
    </xdr:sp>
    <xdr:clientData/>
  </xdr:twoCellAnchor>
  <xdr:twoCellAnchor>
    <xdr:from>
      <xdr:col>6</xdr:col>
      <xdr:colOff>104775</xdr:colOff>
      <xdr:row>18</xdr:row>
      <xdr:rowOff>161925</xdr:rowOff>
    </xdr:from>
    <xdr:to>
      <xdr:col>10</xdr:col>
      <xdr:colOff>809625</xdr:colOff>
      <xdr:row>28</xdr:row>
      <xdr:rowOff>209551</xdr:rowOff>
    </xdr:to>
    <xdr:sp macro="" textlink="">
      <xdr:nvSpPr>
        <xdr:cNvPr id="9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6219825" y="4572000"/>
          <a:ext cx="3467100" cy="2266951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tIns="36000" bIns="36000" rtlCol="0" anchor="t" anchorCtr="0"/>
        <a:lstStyle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lnSpc>
              <a:spcPct val="100000"/>
            </a:lnSpc>
            <a:spcAft>
              <a:spcPts val="200"/>
            </a:spcAft>
          </a:pP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Плащането се извършва в брой</a:t>
          </a:r>
          <a:b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при получаване на познавателните книжки</a:t>
          </a:r>
          <a:b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и помагалата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или по сметка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  <a:r>
            <a:rPr lang="bg-BG" sz="1100" b="1">
              <a:latin typeface="Times New Roman" panose="02020603050405020304" pitchFamily="18" charset="0"/>
              <a:cs typeface="Times New Roman" panose="02020603050405020304" pitchFamily="18" charset="0"/>
            </a:rPr>
            <a:t>на издателството. </a:t>
          </a: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lnSpc>
              <a:spcPct val="100000"/>
            </a:lnSpc>
            <a:spcAft>
              <a:spcPts val="200"/>
            </a:spcAft>
          </a:pPr>
          <a:r>
            <a:rPr lang="bg-BG" sz="1100" b="1" u="sng">
              <a:latin typeface="Times New Roman" panose="02020603050405020304" pitchFamily="18" charset="0"/>
              <a:cs typeface="Times New Roman" panose="02020603050405020304" pitchFamily="18" charset="0"/>
            </a:rPr>
            <a:t>Банкови сметки: </a:t>
          </a:r>
          <a:r>
            <a:rPr lang="en-US" sz="1100" b="1" u="sng">
              <a:latin typeface="Times New Roman" panose="02020603050405020304" pitchFamily="18" charset="0"/>
              <a:cs typeface="Times New Roman" panose="02020603050405020304" pitchFamily="18" charset="0"/>
            </a:rPr>
            <a:t> </a:t>
          </a:r>
        </a:p>
        <a:p>
          <a:pPr algn="ctr">
            <a:lnSpc>
              <a:spcPct val="100000"/>
            </a:lnSpc>
            <a:spcAft>
              <a:spcPts val="200"/>
            </a:spcAft>
          </a:pPr>
          <a:r>
            <a:rPr lang="bg-BG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ОБЕДИНЕНА БЪЛГАРСКА БАНКА АД </a:t>
          </a:r>
          <a:endParaRPr lang="en-US" sz="1100" b="1">
            <a:solidFill>
              <a:schemeClr val="dk1"/>
            </a:solidFill>
            <a:latin typeface="Times New Roman" panose="02020603050405020304" pitchFamily="18" charset="0"/>
            <a:ea typeface="+mn-ea"/>
            <a:cs typeface="Times New Roman" panose="02020603050405020304" pitchFamily="18" charset="0"/>
          </a:endParaRPr>
        </a:p>
        <a:p>
          <a:pPr algn="ctr">
            <a:lnSpc>
              <a:spcPct val="100000"/>
            </a:lnSpc>
            <a:spcAft>
              <a:spcPts val="300"/>
            </a:spcAft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BGN - IBAN: BG68RZBB91551061225408</a:t>
          </a:r>
          <a:b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BIC: RZBBBGSF 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EUR - IBAN: BG18RZBB91551461225402</a:t>
          </a:r>
          <a:b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</a:br>
          <a:r>
            <a:rPr lang="en-US" sz="1100" b="1">
              <a:latin typeface="Times New Roman" panose="02020603050405020304" pitchFamily="18" charset="0"/>
              <a:cs typeface="Times New Roman" panose="02020603050405020304" pitchFamily="18" charset="0"/>
            </a:rPr>
            <a:t>BIC: RZBBBGSF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USD - IBAN: BG10RZBB91551161225401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en-US" sz="1100" b="1">
              <a:solidFill>
                <a:schemeClr val="dk1"/>
              </a:solidFill>
              <a:latin typeface="Times New Roman" panose="02020603050405020304" pitchFamily="18" charset="0"/>
              <a:ea typeface="+mn-ea"/>
              <a:cs typeface="Times New Roman" panose="02020603050405020304" pitchFamily="18" charset="0"/>
            </a:rPr>
            <a:t>BIC: RZBBBGSF</a:t>
          </a:r>
        </a:p>
        <a:p>
          <a:pPr algn="ctr">
            <a:lnSpc>
              <a:spcPct val="100000"/>
            </a:lnSpc>
            <a:spcAft>
              <a:spcPts val="300"/>
            </a:spcAft>
          </a:pP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  <a:p>
          <a:pPr marL="457200" marR="0" lvl="1" indent="0" algn="l" defTabSz="914400" eaLnBrk="1" fontAlgn="auto" latinLnBrk="0" hangingPunct="1">
            <a:lnSpc>
              <a:spcPts val="700"/>
            </a:lnSpc>
            <a:spcBef>
              <a:spcPts val="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br>
            <a:rPr lang="en-US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endParaRPr lang="en-US" sz="1100" b="1">
            <a:latin typeface="Times New Roman" panose="02020603050405020304" pitchFamily="18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prosveta.b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83"/>
  <sheetViews>
    <sheetView showGridLines="0" showRowColHeaders="0" showZeros="0" tabSelected="1" showRuler="0" zoomScaleNormal="100" zoomScaleSheetLayoutView="100" zoomScalePageLayoutView="89" workbookViewId="0">
      <selection activeCell="B11" sqref="B11:F11"/>
    </sheetView>
  </sheetViews>
  <sheetFormatPr defaultColWidth="0" defaultRowHeight="15" zeroHeight="1" x14ac:dyDescent="0.25"/>
  <cols>
    <col min="1" max="1" width="2.42578125" style="3" customWidth="1"/>
    <col min="2" max="2" width="3.7109375" style="3" customWidth="1"/>
    <col min="3" max="3" width="43.140625" style="3" customWidth="1"/>
    <col min="4" max="4" width="17.5703125" style="3" customWidth="1"/>
    <col min="5" max="5" width="12.85546875" style="3" customWidth="1"/>
    <col min="6" max="6" width="12" style="8" customWidth="1"/>
    <col min="7" max="7" width="12.42578125" style="4" customWidth="1"/>
    <col min="8" max="8" width="8" style="3" customWidth="1"/>
    <col min="9" max="9" width="11.85546875" style="3" customWidth="1"/>
    <col min="10" max="10" width="9.140625" style="3" customWidth="1"/>
    <col min="11" max="11" width="13.42578125" style="3" customWidth="1"/>
    <col min="12" max="12" width="2.140625" style="3" customWidth="1"/>
    <col min="13" max="13" width="47.42578125" style="3" hidden="1" customWidth="1"/>
    <col min="14" max="14" width="11.7109375" style="3" hidden="1" customWidth="1"/>
    <col min="15" max="18" width="0" style="3" hidden="1" customWidth="1"/>
    <col min="19" max="16384" width="2.42578125" style="3" hidden="1"/>
  </cols>
  <sheetData>
    <row r="1" spans="2:12" s="1" customFormat="1" ht="22.5" customHeight="1" x14ac:dyDescent="0.25">
      <c r="B1" s="191" t="s">
        <v>13</v>
      </c>
      <c r="C1" s="191"/>
      <c r="D1" s="191"/>
      <c r="E1" s="191"/>
      <c r="F1" s="191"/>
      <c r="G1" s="191"/>
      <c r="H1" s="191"/>
      <c r="I1" s="191"/>
      <c r="J1" s="191"/>
      <c r="K1" s="191"/>
      <c r="L1" s="186"/>
    </row>
    <row r="2" spans="2:12" s="98" customFormat="1" ht="21.75" customHeight="1" x14ac:dyDescent="0.2">
      <c r="B2" s="192" t="s">
        <v>14</v>
      </c>
      <c r="C2" s="192"/>
      <c r="D2" s="192"/>
      <c r="E2" s="192"/>
      <c r="F2" s="192"/>
      <c r="G2" s="192"/>
      <c r="H2" s="192"/>
      <c r="I2" s="192"/>
      <c r="J2" s="192"/>
      <c r="K2" s="192"/>
      <c r="L2" s="186"/>
    </row>
    <row r="3" spans="2:12" s="9" customFormat="1" ht="21.75" customHeight="1" x14ac:dyDescent="0.25">
      <c r="B3" s="186" t="s">
        <v>92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</row>
    <row r="4" spans="2:12" s="9" customFormat="1" ht="15" customHeight="1" x14ac:dyDescent="0.25">
      <c r="B4" s="110" t="s">
        <v>133</v>
      </c>
      <c r="C4" s="110"/>
      <c r="D4" s="110"/>
      <c r="E4" s="110"/>
      <c r="F4" s="110"/>
      <c r="G4" s="110"/>
      <c r="H4" s="110"/>
      <c r="I4" s="110"/>
      <c r="J4" s="110"/>
      <c r="K4" s="110"/>
      <c r="L4" s="186"/>
    </row>
    <row r="5" spans="2:12" s="9" customFormat="1" ht="15" customHeight="1" x14ac:dyDescent="0.25">
      <c r="B5" s="110"/>
      <c r="C5" s="110"/>
      <c r="D5" s="110"/>
      <c r="E5" s="110"/>
      <c r="F5" s="110"/>
      <c r="G5" s="110"/>
      <c r="H5" s="110"/>
      <c r="I5" s="110"/>
      <c r="J5" s="110"/>
      <c r="K5" s="110"/>
      <c r="L5" s="186"/>
    </row>
    <row r="6" spans="2:12" s="9" customFormat="1" ht="50.25" customHeight="1" x14ac:dyDescent="0.25">
      <c r="B6" s="110"/>
      <c r="C6" s="110"/>
      <c r="D6" s="110"/>
      <c r="E6" s="110"/>
      <c r="F6" s="110"/>
      <c r="G6" s="110"/>
      <c r="H6" s="110"/>
      <c r="I6" s="110"/>
      <c r="J6" s="110"/>
      <c r="K6" s="110"/>
      <c r="L6" s="186"/>
    </row>
    <row r="7" spans="2:12" s="9" customFormat="1" ht="15" customHeight="1" x14ac:dyDescent="0.25"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86"/>
    </row>
    <row r="8" spans="2:12" s="9" customFormat="1" ht="15" customHeight="1" x14ac:dyDescent="0.25">
      <c r="B8" s="103"/>
      <c r="C8" s="103"/>
      <c r="D8" s="103"/>
      <c r="E8" s="103"/>
      <c r="F8" s="103"/>
      <c r="G8" s="103"/>
      <c r="H8" s="103"/>
      <c r="I8" s="103"/>
      <c r="J8" s="103"/>
      <c r="K8" s="103"/>
      <c r="L8" s="186"/>
    </row>
    <row r="9" spans="2:12" s="9" customFormat="1" ht="22.5" customHeight="1" x14ac:dyDescent="0.25">
      <c r="B9" s="103"/>
      <c r="C9" s="103"/>
      <c r="D9" s="103"/>
      <c r="E9" s="103"/>
      <c r="F9" s="103"/>
      <c r="G9" s="103"/>
      <c r="H9" s="103"/>
      <c r="I9" s="103"/>
      <c r="J9" s="103"/>
      <c r="K9" s="103"/>
      <c r="L9" s="186"/>
    </row>
    <row r="10" spans="2:12" s="1" customFormat="1" ht="17.100000000000001" customHeight="1" x14ac:dyDescent="0.25">
      <c r="B10" s="103"/>
      <c r="C10" s="103"/>
      <c r="D10" s="103"/>
      <c r="E10" s="103"/>
      <c r="F10" s="103"/>
      <c r="G10" s="103"/>
      <c r="H10" s="103"/>
      <c r="I10" s="103"/>
      <c r="J10" s="103"/>
      <c r="K10" s="103"/>
      <c r="L10" s="186"/>
    </row>
    <row r="11" spans="2:12" s="1" customFormat="1" ht="17.100000000000001" customHeight="1" x14ac:dyDescent="0.25">
      <c r="B11" s="106" t="s">
        <v>107</v>
      </c>
      <c r="C11" s="106"/>
      <c r="D11" s="106"/>
      <c r="E11" s="106"/>
      <c r="F11" s="106"/>
      <c r="G11" s="104"/>
      <c r="H11" s="104"/>
      <c r="I11" s="104"/>
      <c r="J11" s="104"/>
      <c r="K11" s="104"/>
      <c r="L11" s="186"/>
    </row>
    <row r="12" spans="2:12" s="1" customFormat="1" ht="17.100000000000001" customHeight="1" x14ac:dyDescent="0.25">
      <c r="B12" s="105" t="s">
        <v>96</v>
      </c>
      <c r="C12" s="105"/>
      <c r="D12" s="105"/>
      <c r="E12" s="105"/>
      <c r="F12" s="105"/>
      <c r="G12" s="104"/>
      <c r="H12" s="104"/>
      <c r="I12" s="104"/>
      <c r="J12" s="104"/>
      <c r="K12" s="104"/>
      <c r="L12" s="186"/>
    </row>
    <row r="13" spans="2:12" s="1" customFormat="1" ht="17.100000000000001" customHeight="1" x14ac:dyDescent="0.25">
      <c r="B13" s="106" t="s">
        <v>108</v>
      </c>
      <c r="C13" s="106"/>
      <c r="D13" s="106"/>
      <c r="E13" s="106"/>
      <c r="F13" s="106"/>
      <c r="G13" s="104"/>
      <c r="H13" s="104"/>
      <c r="I13" s="104"/>
      <c r="J13" s="104"/>
      <c r="K13" s="104"/>
      <c r="L13" s="186"/>
    </row>
    <row r="14" spans="2:12" s="1" customFormat="1" ht="17.100000000000001" customHeight="1" x14ac:dyDescent="0.25">
      <c r="B14" s="106" t="s">
        <v>109</v>
      </c>
      <c r="C14" s="106"/>
      <c r="D14" s="106"/>
      <c r="E14" s="106"/>
      <c r="F14" s="106"/>
      <c r="G14" s="104"/>
      <c r="H14" s="104"/>
      <c r="I14" s="104"/>
      <c r="J14" s="104"/>
      <c r="K14" s="104"/>
      <c r="L14" s="186"/>
    </row>
    <row r="15" spans="2:12" s="1" customFormat="1" ht="17.100000000000001" customHeight="1" x14ac:dyDescent="0.25">
      <c r="B15" s="106" t="s">
        <v>97</v>
      </c>
      <c r="C15" s="106"/>
      <c r="D15" s="106"/>
      <c r="E15" s="106"/>
      <c r="F15" s="106"/>
      <c r="G15" s="104"/>
      <c r="H15" s="104"/>
      <c r="I15" s="104"/>
      <c r="J15" s="104"/>
      <c r="K15" s="104"/>
      <c r="L15" s="186"/>
    </row>
    <row r="16" spans="2:12" s="1" customFormat="1" ht="17.100000000000001" customHeight="1" x14ac:dyDescent="0.25">
      <c r="B16" s="106" t="s">
        <v>98</v>
      </c>
      <c r="C16" s="106"/>
      <c r="D16" s="106"/>
      <c r="E16" s="106"/>
      <c r="F16" s="106"/>
      <c r="G16" s="104"/>
      <c r="H16" s="104"/>
      <c r="I16" s="104"/>
      <c r="J16" s="104"/>
      <c r="K16" s="104"/>
      <c r="L16" s="186"/>
    </row>
    <row r="17" spans="1:12" s="1" customFormat="1" ht="17.100000000000001" customHeight="1" x14ac:dyDescent="0.25">
      <c r="B17" s="106" t="s">
        <v>99</v>
      </c>
      <c r="C17" s="106"/>
      <c r="D17" s="106"/>
      <c r="E17" s="106"/>
      <c r="F17" s="106"/>
      <c r="G17" s="104"/>
      <c r="H17" s="104"/>
      <c r="I17" s="104"/>
      <c r="J17" s="104"/>
      <c r="K17" s="104"/>
      <c r="L17" s="186"/>
    </row>
    <row r="18" spans="1:12" s="1" customFormat="1" ht="17.100000000000001" customHeight="1" x14ac:dyDescent="0.25">
      <c r="B18" s="106" t="s">
        <v>100</v>
      </c>
      <c r="C18" s="106"/>
      <c r="D18" s="106"/>
      <c r="E18" s="106"/>
      <c r="F18" s="106"/>
      <c r="G18" s="104"/>
      <c r="H18" s="104"/>
      <c r="I18" s="104"/>
      <c r="J18" s="104"/>
      <c r="K18" s="104"/>
      <c r="L18" s="186"/>
    </row>
    <row r="19" spans="1:12" s="1" customFormat="1" ht="17.100000000000001" customHeight="1" x14ac:dyDescent="0.25">
      <c r="B19" s="106" t="s">
        <v>101</v>
      </c>
      <c r="C19" s="106"/>
      <c r="D19" s="106"/>
      <c r="E19" s="106"/>
      <c r="F19" s="106"/>
      <c r="G19" s="104"/>
      <c r="H19" s="104"/>
      <c r="I19" s="104"/>
      <c r="J19" s="104"/>
      <c r="K19" s="104"/>
      <c r="L19" s="186"/>
    </row>
    <row r="20" spans="1:12" s="1" customFormat="1" ht="17.100000000000001" customHeight="1" x14ac:dyDescent="0.25">
      <c r="B20" s="106" t="s">
        <v>131</v>
      </c>
      <c r="C20" s="106"/>
      <c r="D20" s="106"/>
      <c r="E20" s="106"/>
      <c r="F20" s="106"/>
      <c r="G20" s="104"/>
      <c r="H20" s="104"/>
      <c r="I20" s="104"/>
      <c r="J20" s="104"/>
      <c r="K20" s="104"/>
      <c r="L20" s="186"/>
    </row>
    <row r="21" spans="1:12" s="1" customFormat="1" ht="17.100000000000001" customHeight="1" x14ac:dyDescent="0.25">
      <c r="B21" s="106" t="s">
        <v>89</v>
      </c>
      <c r="C21" s="106"/>
      <c r="D21" s="106"/>
      <c r="E21" s="106"/>
      <c r="F21" s="106"/>
      <c r="G21" s="104"/>
      <c r="H21" s="104"/>
      <c r="I21" s="104"/>
      <c r="J21" s="104"/>
      <c r="K21" s="104"/>
      <c r="L21" s="186"/>
    </row>
    <row r="22" spans="1:12" s="1" customFormat="1" ht="15.75" x14ac:dyDescent="0.25">
      <c r="B22" s="106" t="s">
        <v>130</v>
      </c>
      <c r="C22" s="106"/>
      <c r="D22" s="106"/>
      <c r="E22" s="106"/>
      <c r="F22" s="106"/>
      <c r="G22" s="104"/>
      <c r="H22" s="104"/>
      <c r="I22" s="104"/>
      <c r="J22" s="104"/>
      <c r="K22" s="104"/>
      <c r="L22" s="186"/>
    </row>
    <row r="23" spans="1:12" s="1" customFormat="1" ht="15.75" x14ac:dyDescent="0.25">
      <c r="B23" s="104"/>
      <c r="C23" s="104"/>
      <c r="D23" s="104"/>
      <c r="E23" s="104"/>
      <c r="F23" s="104"/>
      <c r="G23" s="104"/>
      <c r="H23" s="104"/>
      <c r="I23" s="104"/>
      <c r="J23" s="104"/>
      <c r="K23" s="104"/>
      <c r="L23" s="186"/>
    </row>
    <row r="24" spans="1:12" s="1" customFormat="1" ht="12" customHeight="1" x14ac:dyDescent="0.25">
      <c r="B24" s="104"/>
      <c r="C24" s="104"/>
      <c r="D24" s="104"/>
      <c r="E24" s="104"/>
      <c r="F24" s="104"/>
      <c r="G24" s="104"/>
      <c r="H24" s="104"/>
      <c r="I24" s="104"/>
      <c r="J24" s="104"/>
      <c r="K24" s="104"/>
      <c r="L24" s="186"/>
    </row>
    <row r="25" spans="1:12" s="1" customFormat="1" ht="26.25" customHeight="1" x14ac:dyDescent="0.25">
      <c r="B25" s="2"/>
      <c r="C25" s="11" t="s">
        <v>61</v>
      </c>
      <c r="D25" s="12"/>
      <c r="E25" s="116"/>
      <c r="F25" s="104"/>
      <c r="G25" s="104"/>
      <c r="H25" s="104"/>
      <c r="I25" s="104"/>
      <c r="J25" s="104"/>
      <c r="K25" s="104"/>
      <c r="L25" s="186"/>
    </row>
    <row r="26" spans="1:12" s="1" customFormat="1" ht="24" customHeight="1" x14ac:dyDescent="0.25">
      <c r="B26" s="2"/>
      <c r="C26" s="11" t="s">
        <v>62</v>
      </c>
      <c r="D26" s="13"/>
      <c r="E26" s="116"/>
      <c r="F26" s="104"/>
      <c r="G26" s="104"/>
      <c r="H26" s="104"/>
      <c r="I26" s="104"/>
      <c r="J26" s="104"/>
      <c r="K26" s="104"/>
      <c r="L26" s="186"/>
    </row>
    <row r="27" spans="1:12" s="1" customFormat="1" ht="15.75" x14ac:dyDescent="0.25">
      <c r="B27" s="117"/>
      <c r="C27" s="117"/>
      <c r="D27" s="117"/>
      <c r="E27" s="117"/>
      <c r="F27" s="117"/>
      <c r="G27" s="104"/>
      <c r="H27" s="104"/>
      <c r="I27" s="104"/>
      <c r="J27" s="104"/>
      <c r="K27" s="104"/>
      <c r="L27" s="186"/>
    </row>
    <row r="28" spans="1:12" s="1" customFormat="1" ht="15.75" x14ac:dyDescent="0.25">
      <c r="B28" s="117"/>
      <c r="C28" s="117"/>
      <c r="D28" s="117"/>
      <c r="E28" s="117"/>
      <c r="F28" s="117"/>
      <c r="G28" s="104"/>
      <c r="H28" s="104"/>
      <c r="I28" s="104"/>
      <c r="J28" s="104"/>
      <c r="K28" s="104"/>
      <c r="L28" s="186"/>
    </row>
    <row r="29" spans="1:12" ht="19.5" customHeight="1" x14ac:dyDescent="0.25">
      <c r="B29" s="117"/>
      <c r="C29" s="117"/>
      <c r="D29" s="117"/>
      <c r="E29" s="117"/>
      <c r="F29" s="117"/>
      <c r="G29" s="104"/>
      <c r="H29" s="104"/>
      <c r="I29" s="104"/>
      <c r="J29" s="104"/>
      <c r="K29" s="104"/>
      <c r="L29" s="186"/>
    </row>
    <row r="30" spans="1:12" s="70" customFormat="1" ht="10.5" customHeight="1" x14ac:dyDescent="0.25">
      <c r="A30" s="3"/>
      <c r="B30" s="75"/>
      <c r="C30" s="75"/>
      <c r="D30" s="75"/>
      <c r="E30" s="75"/>
      <c r="F30" s="74"/>
      <c r="G30" s="69"/>
      <c r="H30" s="69"/>
      <c r="I30" s="69"/>
      <c r="J30" s="69"/>
      <c r="L30" s="186"/>
    </row>
    <row r="31" spans="1:12" s="70" customFormat="1" ht="23.25" customHeight="1" x14ac:dyDescent="0.25">
      <c r="A31" s="3"/>
      <c r="B31" s="75"/>
      <c r="C31" s="75"/>
      <c r="D31" s="75"/>
      <c r="E31" s="75"/>
      <c r="F31" s="74"/>
      <c r="G31" s="69"/>
      <c r="H31" s="69"/>
      <c r="I31" s="69"/>
      <c r="J31" s="69"/>
      <c r="L31" s="186"/>
    </row>
    <row r="32" spans="1:12" s="70" customFormat="1" ht="23.25" customHeight="1" x14ac:dyDescent="0.25">
      <c r="A32" s="3"/>
      <c r="B32" s="71"/>
      <c r="C32" s="71"/>
      <c r="D32" s="71"/>
      <c r="E32" s="71"/>
      <c r="F32" s="74"/>
      <c r="G32" s="69"/>
      <c r="H32" s="69"/>
      <c r="I32" s="69"/>
      <c r="J32" s="69"/>
      <c r="L32" s="186"/>
    </row>
    <row r="33" spans="1:14" customFormat="1" ht="15.75" x14ac:dyDescent="0.25">
      <c r="A33" s="3"/>
      <c r="J33" s="69"/>
      <c r="L33" s="186"/>
    </row>
    <row r="34" spans="1:14" customFormat="1" ht="21.75" customHeight="1" x14ac:dyDescent="0.25">
      <c r="A34" s="3"/>
      <c r="C34" s="101" t="s">
        <v>114</v>
      </c>
      <c r="D34" s="101"/>
      <c r="E34" s="101"/>
      <c r="F34" s="101"/>
      <c r="G34" s="107" t="s">
        <v>115</v>
      </c>
      <c r="H34" s="107"/>
      <c r="I34" s="107"/>
      <c r="J34" s="69"/>
      <c r="L34" s="186"/>
    </row>
    <row r="35" spans="1:14" customFormat="1" ht="15.75" customHeight="1" x14ac:dyDescent="0.25">
      <c r="A35" s="3"/>
      <c r="B35" s="71"/>
      <c r="C35" s="108" t="s">
        <v>116</v>
      </c>
      <c r="D35" s="109"/>
      <c r="E35" s="109"/>
      <c r="F35" s="109"/>
      <c r="G35" s="72"/>
      <c r="H35" s="72"/>
      <c r="I35" s="76"/>
      <c r="J35" s="69"/>
      <c r="L35" s="186"/>
    </row>
    <row r="36" spans="1:14" customFormat="1" ht="15.75" x14ac:dyDescent="0.25">
      <c r="A36" s="3"/>
      <c r="B36" s="71"/>
      <c r="C36" s="71"/>
      <c r="D36" s="71"/>
      <c r="E36" s="71"/>
      <c r="F36" s="72"/>
      <c r="G36" s="72"/>
      <c r="H36" s="72"/>
      <c r="I36" s="72"/>
      <c r="J36" s="69"/>
      <c r="K36" s="70"/>
      <c r="L36" s="186"/>
      <c r="M36" s="70"/>
      <c r="N36" s="70"/>
    </row>
    <row r="37" spans="1:14" customFormat="1" ht="15.75" x14ac:dyDescent="0.25">
      <c r="A37" s="3"/>
      <c r="B37" s="71"/>
      <c r="C37" s="71"/>
      <c r="D37" s="71"/>
      <c r="E37" s="71"/>
      <c r="F37" s="72"/>
      <c r="G37" s="72"/>
      <c r="H37" s="72"/>
      <c r="I37" s="72"/>
      <c r="J37" s="69"/>
      <c r="K37" s="70"/>
      <c r="L37" s="186"/>
      <c r="M37" s="70"/>
      <c r="N37" s="70"/>
    </row>
    <row r="38" spans="1:14" customFormat="1" ht="15.75" x14ac:dyDescent="0.25">
      <c r="A38" s="3"/>
      <c r="B38" s="76"/>
      <c r="C38" s="76"/>
      <c r="D38" s="76"/>
      <c r="E38" s="76"/>
      <c r="F38" s="76"/>
      <c r="G38" s="76"/>
      <c r="H38" s="76"/>
      <c r="I38" s="76"/>
      <c r="J38" s="69"/>
      <c r="L38" s="186"/>
    </row>
    <row r="39" spans="1:14" customFormat="1" ht="15.75" x14ac:dyDescent="0.25">
      <c r="A39" s="3"/>
      <c r="B39" s="76"/>
      <c r="C39" s="76"/>
      <c r="D39" s="76"/>
      <c r="E39" s="76"/>
      <c r="J39" s="69"/>
      <c r="L39" s="186"/>
    </row>
    <row r="40" spans="1:14" customFormat="1" ht="15.75" x14ac:dyDescent="0.25">
      <c r="A40" s="3"/>
      <c r="J40" s="69"/>
      <c r="L40" s="186"/>
    </row>
    <row r="41" spans="1:14" customFormat="1" ht="15.75" x14ac:dyDescent="0.25">
      <c r="A41" s="3"/>
      <c r="J41" s="69"/>
      <c r="L41" s="186"/>
    </row>
    <row r="42" spans="1:14" customFormat="1" ht="21" customHeight="1" x14ac:dyDescent="0.25">
      <c r="A42" s="3"/>
      <c r="B42" s="101" t="s">
        <v>117</v>
      </c>
      <c r="C42" s="101"/>
      <c r="D42" s="101"/>
      <c r="E42" s="101"/>
      <c r="F42" s="101"/>
      <c r="G42" s="101"/>
      <c r="H42" s="101"/>
      <c r="I42" s="101"/>
      <c r="J42" s="69"/>
      <c r="L42" s="186"/>
    </row>
    <row r="43" spans="1:14" customFormat="1" ht="15" customHeight="1" x14ac:dyDescent="0.25">
      <c r="A43" s="3"/>
      <c r="B43" s="102" t="s">
        <v>132</v>
      </c>
      <c r="C43" s="102"/>
      <c r="D43" s="102"/>
      <c r="E43" s="77"/>
      <c r="F43" s="77"/>
      <c r="G43" s="77"/>
      <c r="H43" s="77"/>
      <c r="I43" s="77"/>
      <c r="J43" s="69"/>
      <c r="K43" s="70"/>
      <c r="L43" s="186"/>
      <c r="M43" s="70"/>
      <c r="N43" s="70"/>
    </row>
    <row r="44" spans="1:14" customFormat="1" ht="15.75" x14ac:dyDescent="0.25">
      <c r="A44" s="3"/>
      <c r="B44" s="71"/>
      <c r="C44" s="73" t="s">
        <v>118</v>
      </c>
      <c r="D44" s="71"/>
      <c r="E44" s="71"/>
      <c r="F44" s="72"/>
      <c r="G44" s="72"/>
      <c r="H44" s="72"/>
      <c r="I44" s="72"/>
      <c r="J44" s="69"/>
      <c r="K44" s="70"/>
      <c r="L44" s="186"/>
      <c r="M44" s="70"/>
      <c r="N44" s="70"/>
    </row>
    <row r="45" spans="1:14" customFormat="1" ht="15.75" x14ac:dyDescent="0.25">
      <c r="A45" s="3"/>
      <c r="J45" s="69"/>
      <c r="L45" s="186"/>
    </row>
    <row r="46" spans="1:14" customFormat="1" ht="15" customHeight="1" x14ac:dyDescent="0.25">
      <c r="A46" s="3"/>
      <c r="B46" s="101" t="s">
        <v>119</v>
      </c>
      <c r="C46" s="101"/>
      <c r="D46" s="101"/>
      <c r="E46" s="101"/>
      <c r="F46" s="101"/>
      <c r="G46" s="101"/>
      <c r="H46" s="101"/>
      <c r="I46" s="101"/>
      <c r="J46" s="69"/>
      <c r="K46" s="70"/>
      <c r="L46" s="186"/>
      <c r="M46" s="70"/>
      <c r="N46" s="70"/>
    </row>
    <row r="47" spans="1:14" customFormat="1" ht="15.75" x14ac:dyDescent="0.25">
      <c r="A47" s="3"/>
      <c r="J47" s="69"/>
      <c r="L47" s="186"/>
    </row>
    <row r="48" spans="1:14" customFormat="1" ht="15" customHeight="1" x14ac:dyDescent="0.25">
      <c r="A48" s="3"/>
      <c r="B48" s="113" t="s">
        <v>120</v>
      </c>
      <c r="C48" s="113"/>
      <c r="D48" s="113"/>
      <c r="E48" s="113"/>
      <c r="F48" s="113"/>
      <c r="G48" s="113"/>
      <c r="H48" s="113"/>
      <c r="J48" s="69"/>
      <c r="L48" s="186"/>
    </row>
    <row r="49" spans="1:12" customFormat="1" ht="15" customHeight="1" x14ac:dyDescent="0.25">
      <c r="A49" s="3"/>
      <c r="B49" s="113" t="s">
        <v>121</v>
      </c>
      <c r="C49" s="113"/>
      <c r="D49" s="113"/>
      <c r="E49" s="113"/>
      <c r="F49" s="113"/>
      <c r="G49" s="113"/>
      <c r="H49" s="113"/>
      <c r="J49" s="69"/>
      <c r="L49" s="186"/>
    </row>
    <row r="50" spans="1:12" customFormat="1" ht="15.75" x14ac:dyDescent="0.25">
      <c r="A50" s="3"/>
      <c r="B50" s="113" t="s">
        <v>122</v>
      </c>
      <c r="C50" s="113"/>
      <c r="D50" s="113"/>
      <c r="E50" s="113"/>
      <c r="F50" s="113"/>
      <c r="G50" s="113"/>
      <c r="H50" s="113"/>
      <c r="J50" s="69"/>
      <c r="L50" s="186"/>
    </row>
    <row r="51" spans="1:12" customFormat="1" ht="15.75" x14ac:dyDescent="0.25">
      <c r="A51" s="3"/>
      <c r="B51" s="113" t="s">
        <v>123</v>
      </c>
      <c r="C51" s="113"/>
      <c r="D51" s="113"/>
      <c r="E51" s="113"/>
      <c r="F51" s="113"/>
      <c r="G51" s="113"/>
      <c r="H51" s="113"/>
      <c r="J51" s="69"/>
      <c r="L51" s="186"/>
    </row>
    <row r="52" spans="1:12" customFormat="1" ht="15.75" x14ac:dyDescent="0.25">
      <c r="A52" s="3"/>
      <c r="B52" s="113" t="s">
        <v>124</v>
      </c>
      <c r="C52" s="113"/>
      <c r="D52" s="113"/>
      <c r="E52" s="113"/>
      <c r="F52" s="113"/>
      <c r="G52" s="113"/>
      <c r="H52" s="113"/>
      <c r="J52" s="69"/>
      <c r="L52" s="186"/>
    </row>
    <row r="53" spans="1:12" customFormat="1" ht="12.75" customHeight="1" x14ac:dyDescent="0.25">
      <c r="A53" s="3"/>
      <c r="B53" s="75"/>
      <c r="C53" s="75"/>
      <c r="D53" s="75"/>
      <c r="E53" s="75"/>
      <c r="F53" s="75"/>
      <c r="J53" s="69"/>
      <c r="L53" s="186"/>
    </row>
    <row r="54" spans="1:12" customFormat="1" ht="1.5" customHeight="1" x14ac:dyDescent="0.25">
      <c r="A54" s="3"/>
      <c r="B54" s="75"/>
      <c r="C54" s="75"/>
      <c r="D54" s="75"/>
      <c r="E54" s="75"/>
      <c r="F54" s="75"/>
      <c r="J54" s="69"/>
      <c r="L54" s="186"/>
    </row>
    <row r="55" spans="1:12" customFormat="1" ht="15.75" x14ac:dyDescent="0.25">
      <c r="A55" s="3"/>
      <c r="B55" s="75"/>
      <c r="C55" s="75"/>
      <c r="D55" s="75"/>
      <c r="E55" s="75"/>
      <c r="F55" s="75"/>
      <c r="J55" s="69"/>
      <c r="L55" s="186"/>
    </row>
    <row r="56" spans="1:12" customFormat="1" ht="15.75" x14ac:dyDescent="0.25">
      <c r="A56" s="3"/>
      <c r="B56" s="75"/>
      <c r="C56" s="75"/>
      <c r="D56" s="75"/>
      <c r="E56" s="75"/>
      <c r="F56" s="75"/>
      <c r="J56" s="69"/>
      <c r="L56" s="186"/>
    </row>
    <row r="57" spans="1:12" customFormat="1" ht="15.75" x14ac:dyDescent="0.25">
      <c r="A57" s="3"/>
      <c r="B57" s="75"/>
      <c r="C57" s="75"/>
      <c r="D57" s="75"/>
      <c r="E57" s="75"/>
      <c r="F57" s="75"/>
      <c r="J57" s="69"/>
      <c r="L57" s="186"/>
    </row>
    <row r="58" spans="1:12" customFormat="1" ht="14.25" customHeight="1" x14ac:dyDescent="0.25">
      <c r="A58" s="3"/>
      <c r="B58" s="75"/>
      <c r="C58" s="75"/>
      <c r="D58" s="75"/>
      <c r="E58" s="75"/>
      <c r="F58" s="75"/>
      <c r="J58" s="69"/>
      <c r="L58" s="186"/>
    </row>
    <row r="59" spans="1:12" customFormat="1" ht="15.75" x14ac:dyDescent="0.25">
      <c r="A59" s="3"/>
      <c r="B59" s="75"/>
      <c r="C59" s="113" t="s">
        <v>127</v>
      </c>
      <c r="D59" s="113"/>
      <c r="E59" s="113"/>
      <c r="F59" s="113"/>
      <c r="J59" s="69"/>
      <c r="L59" s="186"/>
    </row>
    <row r="60" spans="1:12" customFormat="1" ht="15.75" x14ac:dyDescent="0.25">
      <c r="A60" s="3"/>
      <c r="B60" s="75"/>
      <c r="C60" s="100" t="s">
        <v>125</v>
      </c>
      <c r="D60" s="100"/>
      <c r="E60" s="78"/>
      <c r="F60" s="75"/>
      <c r="J60" s="69"/>
      <c r="L60" s="186"/>
    </row>
    <row r="61" spans="1:12" customFormat="1" ht="12.75" customHeight="1" x14ac:dyDescent="0.25">
      <c r="A61" s="3"/>
      <c r="B61" s="75"/>
      <c r="C61" s="75"/>
      <c r="D61" s="75"/>
      <c r="E61" s="75"/>
      <c r="F61" s="75"/>
      <c r="J61" s="69"/>
      <c r="L61" s="186"/>
    </row>
    <row r="62" spans="1:12" customFormat="1" ht="15.75" x14ac:dyDescent="0.25">
      <c r="A62" s="3"/>
      <c r="B62" s="75"/>
      <c r="C62" s="113" t="s">
        <v>128</v>
      </c>
      <c r="D62" s="113"/>
      <c r="E62" s="113"/>
      <c r="F62" s="75"/>
      <c r="J62" s="69"/>
      <c r="L62" s="186"/>
    </row>
    <row r="63" spans="1:12" customFormat="1" ht="15.75" x14ac:dyDescent="0.25">
      <c r="A63" s="3"/>
      <c r="B63" s="75"/>
      <c r="C63" s="100" t="s">
        <v>126</v>
      </c>
      <c r="D63" s="100"/>
      <c r="E63" s="79"/>
      <c r="F63" s="75"/>
      <c r="J63" s="69"/>
      <c r="L63" s="186"/>
    </row>
    <row r="64" spans="1:12" customFormat="1" ht="15.75" x14ac:dyDescent="0.25">
      <c r="A64" s="3"/>
      <c r="J64" s="69"/>
      <c r="L64" s="186"/>
    </row>
    <row r="65" spans="2:17" ht="29.25" customHeight="1" x14ac:dyDescent="0.25">
      <c r="B65" s="110" t="s">
        <v>69</v>
      </c>
      <c r="C65" s="110"/>
      <c r="D65" s="110"/>
      <c r="E65" s="110"/>
      <c r="F65" s="110"/>
      <c r="G65" s="110"/>
      <c r="H65" s="110"/>
      <c r="I65" s="110"/>
      <c r="J65" s="110"/>
      <c r="K65" s="110"/>
      <c r="L65" s="186"/>
    </row>
    <row r="66" spans="2:17" ht="24" customHeight="1" x14ac:dyDescent="0.25">
      <c r="B66" s="115" t="s">
        <v>60</v>
      </c>
      <c r="C66" s="115"/>
      <c r="D66" s="115"/>
      <c r="E66" s="115"/>
      <c r="F66" s="115"/>
      <c r="G66" s="111"/>
      <c r="H66" s="111"/>
      <c r="I66" s="111"/>
      <c r="J66" s="111"/>
      <c r="K66" s="111"/>
      <c r="L66" s="186"/>
    </row>
    <row r="67" spans="2:17" ht="33.75" customHeight="1" x14ac:dyDescent="0.25">
      <c r="B67" s="23" t="s">
        <v>0</v>
      </c>
      <c r="C67" s="23" t="s">
        <v>31</v>
      </c>
      <c r="D67" s="119" t="s">
        <v>1</v>
      </c>
      <c r="E67" s="119"/>
      <c r="F67" s="119"/>
      <c r="G67" s="111"/>
      <c r="H67" s="111"/>
      <c r="I67" s="111"/>
      <c r="J67" s="111"/>
      <c r="K67" s="111"/>
      <c r="L67" s="186"/>
    </row>
    <row r="68" spans="2:17" ht="19.5" customHeight="1" x14ac:dyDescent="0.25">
      <c r="B68" s="24">
        <v>1</v>
      </c>
      <c r="C68" s="19" t="s">
        <v>15</v>
      </c>
      <c r="D68" s="118" t="s">
        <v>16</v>
      </c>
      <c r="E68" s="118"/>
      <c r="F68" s="118"/>
      <c r="G68" s="111"/>
      <c r="H68" s="111"/>
      <c r="I68" s="111"/>
      <c r="J68" s="111"/>
      <c r="K68" s="111"/>
      <c r="L68" s="186"/>
    </row>
    <row r="69" spans="2:17" ht="19.5" customHeight="1" x14ac:dyDescent="0.25">
      <c r="B69" s="24">
        <v>2</v>
      </c>
      <c r="C69" s="19" t="s">
        <v>17</v>
      </c>
      <c r="D69" s="118" t="s">
        <v>21</v>
      </c>
      <c r="E69" s="118"/>
      <c r="F69" s="118"/>
      <c r="G69" s="111"/>
      <c r="H69" s="111"/>
      <c r="I69" s="111"/>
      <c r="J69" s="111"/>
      <c r="K69" s="111"/>
      <c r="L69" s="186"/>
    </row>
    <row r="70" spans="2:17" ht="19.5" customHeight="1" x14ac:dyDescent="0.25">
      <c r="B70" s="24">
        <v>3</v>
      </c>
      <c r="C70" s="19" t="s">
        <v>18</v>
      </c>
      <c r="D70" s="20" t="s">
        <v>22</v>
      </c>
      <c r="E70" s="18"/>
      <c r="F70" s="20"/>
      <c r="G70" s="111"/>
      <c r="H70" s="111"/>
      <c r="I70" s="111"/>
      <c r="J70" s="111"/>
      <c r="K70" s="111"/>
      <c r="L70" s="186"/>
    </row>
    <row r="71" spans="2:17" ht="19.7" customHeight="1" x14ac:dyDescent="0.25">
      <c r="B71" s="24">
        <v>4</v>
      </c>
      <c r="C71" s="19" t="s">
        <v>19</v>
      </c>
      <c r="D71" s="118" t="s">
        <v>23</v>
      </c>
      <c r="E71" s="118"/>
      <c r="F71" s="118"/>
      <c r="G71" s="111"/>
      <c r="H71" s="111"/>
      <c r="I71" s="111"/>
      <c r="J71" s="111"/>
      <c r="K71" s="111"/>
      <c r="L71" s="186"/>
    </row>
    <row r="72" spans="2:17" ht="19.7" customHeight="1" x14ac:dyDescent="0.25">
      <c r="B72" s="24">
        <v>5</v>
      </c>
      <c r="C72" s="19" t="s">
        <v>26</v>
      </c>
      <c r="D72" s="118" t="s">
        <v>24</v>
      </c>
      <c r="E72" s="118"/>
      <c r="F72" s="118"/>
      <c r="G72" s="111"/>
      <c r="H72" s="111"/>
      <c r="I72" s="111"/>
      <c r="J72" s="111"/>
      <c r="K72" s="111"/>
      <c r="L72" s="186"/>
    </row>
    <row r="73" spans="2:17" ht="30" customHeight="1" x14ac:dyDescent="0.25">
      <c r="B73" s="24">
        <v>6</v>
      </c>
      <c r="C73" s="21" t="s">
        <v>27</v>
      </c>
      <c r="D73" s="118" t="s">
        <v>24</v>
      </c>
      <c r="E73" s="118"/>
      <c r="F73" s="118"/>
      <c r="G73" s="111"/>
      <c r="H73" s="111"/>
      <c r="I73" s="111"/>
      <c r="J73" s="111"/>
      <c r="K73" s="111"/>
      <c r="L73" s="186"/>
    </row>
    <row r="74" spans="2:17" ht="26.25" customHeight="1" x14ac:dyDescent="0.25">
      <c r="C74" s="112" t="s">
        <v>6</v>
      </c>
      <c r="D74" s="112"/>
      <c r="E74" s="25" t="s">
        <v>10</v>
      </c>
      <c r="F74" s="25" t="s">
        <v>55</v>
      </c>
      <c r="G74" s="111"/>
      <c r="H74" s="111"/>
      <c r="I74" s="111"/>
      <c r="J74" s="111"/>
      <c r="K74" s="111"/>
      <c r="L74" s="186"/>
    </row>
    <row r="75" spans="2:17" ht="24.75" customHeight="1" x14ac:dyDescent="0.25">
      <c r="B75" s="194"/>
      <c r="C75" s="194"/>
      <c r="D75" s="195"/>
      <c r="E75" s="80"/>
      <c r="F75" s="95">
        <v>40.64</v>
      </c>
      <c r="G75" s="111"/>
      <c r="H75" s="111"/>
      <c r="I75" s="111"/>
      <c r="J75" s="111"/>
      <c r="K75" s="111"/>
      <c r="L75" s="186"/>
    </row>
    <row r="76" spans="2:17" ht="32.25" customHeight="1" thickBot="1" x14ac:dyDescent="0.3">
      <c r="B76" s="194"/>
      <c r="C76" s="194"/>
      <c r="D76" s="195"/>
      <c r="E76" s="47" t="s">
        <v>79</v>
      </c>
      <c r="F76" s="48">
        <f>E75*F75</f>
        <v>0</v>
      </c>
      <c r="G76" s="111"/>
      <c r="H76" s="111"/>
      <c r="I76" s="111"/>
      <c r="J76" s="111"/>
      <c r="K76" s="111"/>
      <c r="L76" s="186"/>
    </row>
    <row r="77" spans="2:17" ht="7.5" customHeight="1" x14ac:dyDescent="0.25">
      <c r="B77" s="184"/>
      <c r="C77" s="184"/>
      <c r="D77" s="184"/>
      <c r="E77" s="184"/>
      <c r="F77" s="184"/>
      <c r="G77" s="111"/>
      <c r="H77" s="111"/>
      <c r="I77" s="111"/>
      <c r="J77" s="111"/>
      <c r="K77" s="111"/>
      <c r="L77" s="186"/>
      <c r="M77" s="16" t="s">
        <v>134</v>
      </c>
      <c r="N77" s="165" t="s">
        <v>105</v>
      </c>
      <c r="O77" s="166"/>
      <c r="P77" s="167"/>
      <c r="Q77" s="16" t="s">
        <v>106</v>
      </c>
    </row>
    <row r="78" spans="2:17" ht="19.7" customHeight="1" x14ac:dyDescent="0.25">
      <c r="B78" s="114" t="s">
        <v>40</v>
      </c>
      <c r="C78" s="114"/>
      <c r="D78" s="114"/>
      <c r="E78" s="114"/>
      <c r="F78" s="114"/>
      <c r="G78" s="111"/>
      <c r="H78" s="111"/>
      <c r="I78" s="111"/>
      <c r="J78" s="111"/>
      <c r="K78" s="111"/>
      <c r="L78" s="186"/>
    </row>
    <row r="79" spans="2:17" ht="30.75" customHeight="1" thickBot="1" x14ac:dyDescent="0.3">
      <c r="B79" s="185" t="s">
        <v>20</v>
      </c>
      <c r="C79" s="185"/>
      <c r="D79" s="173" t="s">
        <v>25</v>
      </c>
      <c r="E79" s="173"/>
      <c r="F79" s="173"/>
      <c r="G79" s="111"/>
      <c r="H79" s="111"/>
      <c r="I79" s="111"/>
      <c r="J79" s="111"/>
      <c r="K79" s="111"/>
      <c r="L79" s="186"/>
    </row>
    <row r="80" spans="2:17" ht="23.25" customHeight="1" thickBot="1" x14ac:dyDescent="0.3">
      <c r="B80" s="177">
        <f>IF($E$75&gt;9,$M$77,IF(AND($E$75&gt;0,$E$75&lt;10),$N$77,0))</f>
        <v>0</v>
      </c>
      <c r="C80" s="177"/>
      <c r="D80" s="178"/>
      <c r="E80" s="26" t="s">
        <v>10</v>
      </c>
      <c r="F80" s="26" t="s">
        <v>52</v>
      </c>
      <c r="G80" s="111"/>
      <c r="H80" s="111"/>
      <c r="I80" s="111"/>
      <c r="J80" s="111"/>
      <c r="K80" s="111"/>
      <c r="L80" s="186"/>
      <c r="M80" s="94">
        <v>58.05</v>
      </c>
      <c r="N80" s="36">
        <f>IF(E85=0.5,M80/2,IF(E85=1,0,0))</f>
        <v>0</v>
      </c>
    </row>
    <row r="81" spans="2:14" ht="19.7" customHeight="1" thickBot="1" x14ac:dyDescent="0.3">
      <c r="B81" s="179"/>
      <c r="C81" s="179"/>
      <c r="D81" s="180"/>
      <c r="E81" s="81"/>
      <c r="F81" s="27" t="s">
        <v>39</v>
      </c>
      <c r="G81" s="111"/>
      <c r="H81" s="111"/>
      <c r="I81" s="111"/>
      <c r="J81" s="111"/>
      <c r="K81" s="111"/>
      <c r="L81" s="186"/>
      <c r="M81" s="94">
        <v>58.05</v>
      </c>
      <c r="N81" s="36">
        <f>IF(E85=0.5,M80/2,IF(E85=1,0,0))</f>
        <v>0</v>
      </c>
    </row>
    <row r="82" spans="2:14" ht="12.75" customHeight="1" x14ac:dyDescent="0.25">
      <c r="B82" s="53"/>
      <c r="C82" s="53"/>
      <c r="D82" s="53"/>
      <c r="E82" s="54"/>
      <c r="F82" s="55"/>
      <c r="G82" s="111"/>
      <c r="H82" s="111"/>
      <c r="I82" s="111"/>
      <c r="J82" s="111"/>
      <c r="K82" s="111"/>
      <c r="L82" s="186"/>
      <c r="N82" s="36" t="e">
        <f>IF(#REF!=0.5,M82/2,IF(#REF!=1,0,0))</f>
        <v>#REF!</v>
      </c>
    </row>
    <row r="83" spans="2:14" ht="26.25" customHeight="1" x14ac:dyDescent="0.25">
      <c r="B83" s="174" t="s">
        <v>41</v>
      </c>
      <c r="C83" s="175"/>
      <c r="D83" s="175"/>
      <c r="E83" s="175"/>
      <c r="F83" s="176"/>
      <c r="G83" s="111"/>
      <c r="H83" s="111"/>
      <c r="I83" s="111"/>
      <c r="J83" s="111"/>
      <c r="K83" s="111"/>
      <c r="L83" s="186"/>
    </row>
    <row r="84" spans="2:14" ht="25.5" customHeight="1" x14ac:dyDescent="0.25">
      <c r="B84" s="171" t="s">
        <v>42</v>
      </c>
      <c r="C84" s="172"/>
      <c r="D84" s="33" t="s">
        <v>10</v>
      </c>
      <c r="E84" s="33" t="s">
        <v>43</v>
      </c>
      <c r="F84" s="34" t="s">
        <v>44</v>
      </c>
      <c r="G84" s="111"/>
      <c r="H84" s="111"/>
      <c r="I84" s="111"/>
      <c r="J84" s="111"/>
      <c r="K84" s="111"/>
      <c r="L84" s="186"/>
    </row>
    <row r="85" spans="2:14" ht="23.25" customHeight="1" x14ac:dyDescent="0.25">
      <c r="B85" s="127" t="s">
        <v>60</v>
      </c>
      <c r="C85" s="128"/>
      <c r="D85" s="44"/>
      <c r="E85" s="45">
        <f>IF($E$75=0,0,IF(AND($E$75&gt;0,$E$75&lt;10),0.5,IF($E$75&gt;9,1,0)))</f>
        <v>0</v>
      </c>
      <c r="F85" s="46">
        <f>D85*N81</f>
        <v>0</v>
      </c>
      <c r="G85" s="111"/>
      <c r="H85" s="111"/>
      <c r="I85" s="111"/>
      <c r="J85" s="111"/>
      <c r="K85" s="111"/>
      <c r="L85" s="186"/>
    </row>
    <row r="86" spans="2:14" ht="31.5" customHeight="1" x14ac:dyDescent="0.25">
      <c r="B86" s="182">
        <f>IF($E$75&gt;9,$Q$77,IF(AND($E$75&gt;0,$E$75&lt;10),$P$75,0))</f>
        <v>0</v>
      </c>
      <c r="C86" s="183"/>
      <c r="D86" s="197" t="s">
        <v>79</v>
      </c>
      <c r="E86" s="197"/>
      <c r="F86" s="49">
        <f>SUM(F85:F85)</f>
        <v>0</v>
      </c>
      <c r="G86" s="111"/>
      <c r="H86" s="111"/>
      <c r="I86" s="111"/>
      <c r="J86" s="111"/>
      <c r="K86" s="111"/>
      <c r="L86" s="186"/>
    </row>
    <row r="87" spans="2:14" ht="8.25" customHeight="1" x14ac:dyDescent="0.25">
      <c r="B87" s="181">
        <f>IF(C81&gt;9,$S$81,0)</f>
        <v>0</v>
      </c>
      <c r="C87" s="181"/>
      <c r="D87" s="181"/>
      <c r="E87" s="181"/>
      <c r="F87" s="181"/>
      <c r="G87" s="111"/>
      <c r="H87" s="111"/>
      <c r="I87" s="111"/>
      <c r="J87" s="111"/>
      <c r="K87" s="111"/>
      <c r="L87" s="186"/>
    </row>
    <row r="88" spans="2:14" ht="29.25" customHeight="1" x14ac:dyDescent="0.25">
      <c r="B88" s="110" t="s">
        <v>69</v>
      </c>
      <c r="C88" s="110"/>
      <c r="D88" s="110"/>
      <c r="E88" s="110"/>
      <c r="F88" s="110"/>
      <c r="G88" s="110"/>
      <c r="H88" s="110"/>
      <c r="I88" s="110"/>
      <c r="J88" s="110"/>
      <c r="K88" s="110"/>
      <c r="L88" s="186"/>
    </row>
    <row r="89" spans="2:14" ht="9" customHeight="1" x14ac:dyDescent="0.25">
      <c r="B89" s="147"/>
      <c r="C89" s="147"/>
      <c r="D89" s="147"/>
      <c r="E89" s="147"/>
      <c r="F89" s="147"/>
      <c r="G89" s="147"/>
      <c r="H89" s="147"/>
      <c r="I89" s="147"/>
      <c r="J89" s="147"/>
      <c r="K89" s="147"/>
      <c r="L89" s="186"/>
    </row>
    <row r="90" spans="2:14" ht="26.25" customHeight="1" x14ac:dyDescent="0.25">
      <c r="B90" s="121" t="s">
        <v>63</v>
      </c>
      <c r="C90" s="121"/>
      <c r="D90" s="121"/>
      <c r="E90" s="121"/>
      <c r="F90" s="121"/>
      <c r="G90" s="122"/>
      <c r="H90" s="122"/>
      <c r="I90" s="122"/>
      <c r="J90" s="122"/>
      <c r="K90" s="122"/>
      <c r="L90" s="186"/>
    </row>
    <row r="91" spans="2:14" ht="30.75" customHeight="1" x14ac:dyDescent="0.25">
      <c r="B91" s="23" t="s">
        <v>0</v>
      </c>
      <c r="C91" s="23" t="s">
        <v>31</v>
      </c>
      <c r="D91" s="119" t="s">
        <v>1</v>
      </c>
      <c r="E91" s="119"/>
      <c r="F91" s="119"/>
      <c r="G91" s="122"/>
      <c r="H91" s="122"/>
      <c r="I91" s="122"/>
      <c r="J91" s="122"/>
      <c r="K91" s="122"/>
      <c r="L91" s="186"/>
    </row>
    <row r="92" spans="2:14" ht="19.7" customHeight="1" x14ac:dyDescent="0.25">
      <c r="B92" s="24">
        <v>1</v>
      </c>
      <c r="C92" s="20" t="s">
        <v>56</v>
      </c>
      <c r="D92" s="118" t="s">
        <v>110</v>
      </c>
      <c r="E92" s="118"/>
      <c r="F92" s="118"/>
      <c r="G92" s="122"/>
      <c r="H92" s="122"/>
      <c r="I92" s="122"/>
      <c r="J92" s="122"/>
      <c r="K92" s="122"/>
      <c r="L92" s="186"/>
    </row>
    <row r="93" spans="2:14" ht="19.7" customHeight="1" x14ac:dyDescent="0.25">
      <c r="B93" s="24">
        <v>2</v>
      </c>
      <c r="C93" s="20" t="s">
        <v>57</v>
      </c>
      <c r="D93" s="118" t="s">
        <v>111</v>
      </c>
      <c r="E93" s="118"/>
      <c r="F93" s="118"/>
      <c r="G93" s="122"/>
      <c r="H93" s="122"/>
      <c r="I93" s="122"/>
      <c r="J93" s="122"/>
      <c r="K93" s="122"/>
      <c r="L93" s="186"/>
    </row>
    <row r="94" spans="2:14" ht="19.7" customHeight="1" x14ac:dyDescent="0.25">
      <c r="B94" s="24">
        <v>3</v>
      </c>
      <c r="C94" s="20" t="s">
        <v>58</v>
      </c>
      <c r="D94" s="118" t="s">
        <v>112</v>
      </c>
      <c r="E94" s="118"/>
      <c r="F94" s="118"/>
      <c r="G94" s="122"/>
      <c r="H94" s="122"/>
      <c r="I94" s="122"/>
      <c r="J94" s="122"/>
      <c r="K94" s="122"/>
      <c r="L94" s="186"/>
    </row>
    <row r="95" spans="2:14" ht="19.7" customHeight="1" x14ac:dyDescent="0.25">
      <c r="B95" s="24">
        <v>4</v>
      </c>
      <c r="C95" s="20" t="s">
        <v>59</v>
      </c>
      <c r="D95" s="118" t="s">
        <v>112</v>
      </c>
      <c r="E95" s="118"/>
      <c r="F95" s="118"/>
      <c r="G95" s="122"/>
      <c r="H95" s="122"/>
      <c r="I95" s="122"/>
      <c r="J95" s="122"/>
      <c r="K95" s="122"/>
      <c r="L95" s="186"/>
    </row>
    <row r="96" spans="2:14" ht="24" customHeight="1" x14ac:dyDescent="0.25">
      <c r="B96" s="24">
        <v>5</v>
      </c>
      <c r="C96" s="22" t="s">
        <v>83</v>
      </c>
      <c r="D96" s="118" t="s">
        <v>110</v>
      </c>
      <c r="E96" s="118"/>
      <c r="F96" s="118"/>
      <c r="G96" s="122"/>
      <c r="H96" s="122"/>
      <c r="I96" s="122"/>
      <c r="J96" s="122"/>
      <c r="K96" s="122"/>
      <c r="L96" s="186"/>
    </row>
    <row r="97" spans="2:18" ht="54.75" customHeight="1" x14ac:dyDescent="0.25">
      <c r="B97" s="112" t="s">
        <v>6</v>
      </c>
      <c r="C97" s="112"/>
      <c r="D97" s="112"/>
      <c r="E97" s="25" t="s">
        <v>10</v>
      </c>
      <c r="F97" s="32" t="s">
        <v>90</v>
      </c>
      <c r="G97" s="122"/>
      <c r="H97" s="122"/>
      <c r="I97" s="122"/>
      <c r="J97" s="122"/>
      <c r="K97" s="122"/>
      <c r="L97" s="186"/>
      <c r="R97" s="17"/>
    </row>
    <row r="98" spans="2:18" ht="27" customHeight="1" x14ac:dyDescent="0.25">
      <c r="B98" s="148">
        <f>IF($E$98&gt;9,$M$77,IF(AND($E$98&gt;0,$E$98&lt;10),$N$77,0))</f>
        <v>0</v>
      </c>
      <c r="C98" s="148"/>
      <c r="D98" s="149"/>
      <c r="E98" s="82"/>
      <c r="F98" s="96">
        <v>40.64</v>
      </c>
      <c r="G98" s="122"/>
      <c r="H98" s="122"/>
      <c r="I98" s="122"/>
      <c r="J98" s="122"/>
      <c r="K98" s="122"/>
      <c r="L98" s="186"/>
      <c r="R98" s="17"/>
    </row>
    <row r="99" spans="2:18" ht="30" customHeight="1" x14ac:dyDescent="0.25">
      <c r="B99" s="111"/>
      <c r="C99" s="111"/>
      <c r="D99" s="150"/>
      <c r="E99" s="47" t="s">
        <v>79</v>
      </c>
      <c r="F99" s="48">
        <f>E98*F98</f>
        <v>0</v>
      </c>
      <c r="G99" s="122"/>
      <c r="H99" s="122"/>
      <c r="I99" s="122"/>
      <c r="J99" s="122"/>
      <c r="K99" s="122"/>
      <c r="L99" s="186"/>
      <c r="R99" s="17"/>
    </row>
    <row r="100" spans="2:18" ht="15.75" customHeight="1" x14ac:dyDescent="0.25">
      <c r="B100" s="136"/>
      <c r="C100" s="136"/>
      <c r="D100" s="136"/>
      <c r="E100" s="136"/>
      <c r="F100" s="136"/>
      <c r="G100" s="122"/>
      <c r="H100" s="122"/>
      <c r="I100" s="122"/>
      <c r="J100" s="122"/>
      <c r="K100" s="122"/>
      <c r="L100" s="186"/>
      <c r="R100" s="17"/>
    </row>
    <row r="101" spans="2:18" ht="15.75" customHeight="1" x14ac:dyDescent="0.25">
      <c r="B101" s="151"/>
      <c r="C101" s="151"/>
      <c r="D101" s="151"/>
      <c r="E101" s="151"/>
      <c r="F101" s="151"/>
      <c r="G101" s="122"/>
      <c r="H101" s="122"/>
      <c r="I101" s="122"/>
      <c r="J101" s="122"/>
      <c r="K101" s="122"/>
      <c r="L101" s="186"/>
      <c r="R101" s="17"/>
    </row>
    <row r="102" spans="2:18" ht="31.5" customHeight="1" thickBot="1" x14ac:dyDescent="0.3">
      <c r="B102" s="168" t="s">
        <v>41</v>
      </c>
      <c r="C102" s="169"/>
      <c r="D102" s="169"/>
      <c r="E102" s="169"/>
      <c r="F102" s="170"/>
      <c r="G102" s="122"/>
      <c r="H102" s="122"/>
      <c r="I102" s="122"/>
      <c r="J102" s="122"/>
      <c r="K102" s="122"/>
      <c r="L102" s="186"/>
      <c r="M102" s="3">
        <f>SUM(M97:M100)</f>
        <v>0</v>
      </c>
      <c r="R102" s="17">
        <f>M102-(M102*30/100)</f>
        <v>0</v>
      </c>
    </row>
    <row r="103" spans="2:18" ht="33" customHeight="1" thickBot="1" x14ac:dyDescent="0.3">
      <c r="B103" s="171" t="s">
        <v>42</v>
      </c>
      <c r="C103" s="172"/>
      <c r="D103" s="33" t="s">
        <v>10</v>
      </c>
      <c r="E103" s="33" t="s">
        <v>43</v>
      </c>
      <c r="F103" s="34" t="s">
        <v>44</v>
      </c>
      <c r="G103" s="122"/>
      <c r="H103" s="122"/>
      <c r="I103" s="122"/>
      <c r="J103" s="122"/>
      <c r="K103" s="122"/>
      <c r="L103" s="186"/>
      <c r="M103" s="94">
        <v>58.07</v>
      </c>
      <c r="N103" s="36">
        <f>IF(E104=0.5,M103/2,IF(E104=1,0,0))</f>
        <v>0</v>
      </c>
    </row>
    <row r="104" spans="2:18" ht="27" customHeight="1" x14ac:dyDescent="0.25">
      <c r="B104" s="127" t="s">
        <v>63</v>
      </c>
      <c r="C104" s="128"/>
      <c r="D104" s="44"/>
      <c r="E104" s="45">
        <f>IF($E$98=0,0,IF(AND($E$98&gt;0,$E$98&lt;10),0.5,IF($E$98&gt;9,1,0)))</f>
        <v>0</v>
      </c>
      <c r="F104" s="46">
        <f>D104*N103</f>
        <v>0</v>
      </c>
      <c r="G104" s="122"/>
      <c r="H104" s="122"/>
      <c r="I104" s="122"/>
      <c r="J104" s="122"/>
      <c r="K104" s="122"/>
      <c r="L104" s="186"/>
      <c r="M104" s="14"/>
      <c r="N104" s="36"/>
    </row>
    <row r="105" spans="2:18" ht="27.75" customHeight="1" x14ac:dyDescent="0.25">
      <c r="B105" s="199">
        <f>IF($E$98&gt;9,$Q$77,IF(AND($D$630&gt;0,$E$98&lt;10),$P$98,0))</f>
        <v>0</v>
      </c>
      <c r="C105" s="200"/>
      <c r="D105" s="145" t="s">
        <v>80</v>
      </c>
      <c r="E105" s="146"/>
      <c r="F105" s="57">
        <f>SUM(F104:F104)</f>
        <v>0</v>
      </c>
      <c r="G105" s="122"/>
      <c r="H105" s="122"/>
      <c r="I105" s="122"/>
      <c r="J105" s="122"/>
      <c r="K105" s="122"/>
      <c r="L105" s="186"/>
    </row>
    <row r="106" spans="2:18" ht="31.5" customHeight="1" x14ac:dyDescent="0.25">
      <c r="B106" s="110" t="s">
        <v>69</v>
      </c>
      <c r="C106" s="110"/>
      <c r="D106" s="110"/>
      <c r="E106" s="110"/>
      <c r="F106" s="110"/>
      <c r="G106" s="110"/>
      <c r="H106" s="110"/>
      <c r="I106" s="110"/>
      <c r="J106" s="110"/>
      <c r="K106" s="110"/>
      <c r="L106" s="186"/>
    </row>
    <row r="107" spans="2:18" ht="9.75" customHeight="1" x14ac:dyDescent="0.25">
      <c r="B107" s="136"/>
      <c r="C107" s="136"/>
      <c r="D107" s="136"/>
      <c r="E107" s="136"/>
      <c r="F107" s="136"/>
      <c r="G107" s="136"/>
      <c r="H107" s="136"/>
      <c r="I107" s="136"/>
      <c r="J107" s="136"/>
      <c r="K107" s="136"/>
      <c r="L107" s="186"/>
    </row>
    <row r="108" spans="2:18" ht="31.15" customHeight="1" x14ac:dyDescent="0.25">
      <c r="B108" s="120" t="s">
        <v>64</v>
      </c>
      <c r="C108" s="120"/>
      <c r="D108" s="120"/>
      <c r="E108" s="120"/>
      <c r="F108" s="120"/>
      <c r="G108" s="196"/>
      <c r="H108" s="196"/>
      <c r="I108" s="196"/>
      <c r="J108" s="196"/>
      <c r="K108" s="196"/>
      <c r="L108" s="186"/>
    </row>
    <row r="109" spans="2:18" ht="31.5" customHeight="1" x14ac:dyDescent="0.25">
      <c r="B109" s="28" t="s">
        <v>0</v>
      </c>
      <c r="C109" s="23" t="s">
        <v>31</v>
      </c>
      <c r="D109" s="144" t="s">
        <v>1</v>
      </c>
      <c r="E109" s="144"/>
      <c r="F109" s="144"/>
      <c r="G109" s="196"/>
      <c r="H109" s="196"/>
      <c r="I109" s="196"/>
      <c r="J109" s="196"/>
      <c r="K109" s="196"/>
      <c r="L109" s="186"/>
    </row>
    <row r="110" spans="2:18" ht="19.7" customHeight="1" x14ac:dyDescent="0.25">
      <c r="B110" s="29">
        <v>1</v>
      </c>
      <c r="C110" s="91" t="s">
        <v>33</v>
      </c>
      <c r="D110" s="135" t="s">
        <v>5</v>
      </c>
      <c r="E110" s="135"/>
      <c r="F110" s="135"/>
      <c r="G110" s="196"/>
      <c r="H110" s="196"/>
      <c r="I110" s="196"/>
      <c r="J110" s="196"/>
      <c r="K110" s="196"/>
      <c r="L110" s="186"/>
    </row>
    <row r="111" spans="2:18" ht="19.7" customHeight="1" x14ac:dyDescent="0.25">
      <c r="B111" s="29">
        <v>2</v>
      </c>
      <c r="C111" s="91" t="s">
        <v>34</v>
      </c>
      <c r="D111" s="135" t="s">
        <v>86</v>
      </c>
      <c r="E111" s="135"/>
      <c r="F111" s="135"/>
      <c r="G111" s="196"/>
      <c r="H111" s="196"/>
      <c r="I111" s="196"/>
      <c r="J111" s="196"/>
      <c r="K111" s="196"/>
      <c r="L111" s="186"/>
    </row>
    <row r="112" spans="2:18" ht="19.7" customHeight="1" x14ac:dyDescent="0.25">
      <c r="B112" s="29">
        <v>3</v>
      </c>
      <c r="C112" s="91" t="s">
        <v>70</v>
      </c>
      <c r="D112" s="135" t="s">
        <v>11</v>
      </c>
      <c r="E112" s="135"/>
      <c r="F112" s="135"/>
      <c r="G112" s="196"/>
      <c r="H112" s="196"/>
      <c r="I112" s="196"/>
      <c r="J112" s="196"/>
      <c r="K112" s="196"/>
      <c r="L112" s="186"/>
    </row>
    <row r="113" spans="2:14" ht="19.7" customHeight="1" x14ac:dyDescent="0.25">
      <c r="B113" s="29">
        <v>4</v>
      </c>
      <c r="C113" s="91" t="s">
        <v>35</v>
      </c>
      <c r="D113" s="135" t="s">
        <v>48</v>
      </c>
      <c r="E113" s="135"/>
      <c r="F113" s="135"/>
      <c r="G113" s="196"/>
      <c r="H113" s="196"/>
      <c r="I113" s="196"/>
      <c r="J113" s="196"/>
      <c r="K113" s="196"/>
      <c r="L113" s="186"/>
    </row>
    <row r="114" spans="2:14" ht="19.7" customHeight="1" x14ac:dyDescent="0.25">
      <c r="B114" s="29">
        <v>5</v>
      </c>
      <c r="C114" s="91" t="s">
        <v>36</v>
      </c>
      <c r="D114" s="135" t="s">
        <v>32</v>
      </c>
      <c r="E114" s="135"/>
      <c r="F114" s="135"/>
      <c r="G114" s="196"/>
      <c r="H114" s="196"/>
      <c r="I114" s="196"/>
      <c r="J114" s="196"/>
      <c r="K114" s="196"/>
      <c r="L114" s="186"/>
    </row>
    <row r="115" spans="2:14" ht="63" customHeight="1" x14ac:dyDescent="0.25">
      <c r="B115" s="198" t="s">
        <v>6</v>
      </c>
      <c r="C115" s="198"/>
      <c r="D115" s="198"/>
      <c r="E115" s="26" t="s">
        <v>10</v>
      </c>
      <c r="F115" s="31" t="s">
        <v>91</v>
      </c>
      <c r="G115" s="196"/>
      <c r="H115" s="196"/>
      <c r="I115" s="196"/>
      <c r="J115" s="196"/>
      <c r="K115" s="196"/>
      <c r="L115" s="186"/>
    </row>
    <row r="116" spans="2:14" ht="30.75" customHeight="1" x14ac:dyDescent="0.25">
      <c r="B116" s="137">
        <f>IF($E$116&gt;9,$M$77,IF(AND($E$116&gt;0,$E$116&lt;10),$N$77,0))</f>
        <v>0</v>
      </c>
      <c r="C116" s="137"/>
      <c r="D116" s="138"/>
      <c r="E116" s="83"/>
      <c r="F116" s="95">
        <v>40.64</v>
      </c>
      <c r="G116" s="196"/>
      <c r="H116" s="196"/>
      <c r="I116" s="196"/>
      <c r="J116" s="196"/>
      <c r="K116" s="196"/>
      <c r="L116" s="186"/>
    </row>
    <row r="117" spans="2:14" ht="30.75" customHeight="1" x14ac:dyDescent="0.25">
      <c r="B117" s="139"/>
      <c r="C117" s="139"/>
      <c r="D117" s="140"/>
      <c r="E117" s="47" t="s">
        <v>79</v>
      </c>
      <c r="F117" s="50">
        <f>E116*F116</f>
        <v>0</v>
      </c>
      <c r="G117" s="196"/>
      <c r="H117" s="196"/>
      <c r="I117" s="196"/>
      <c r="J117" s="196"/>
      <c r="K117" s="196"/>
      <c r="L117" s="186"/>
    </row>
    <row r="118" spans="2:14" ht="6" customHeight="1" x14ac:dyDescent="0.25">
      <c r="B118" s="141"/>
      <c r="C118" s="141"/>
      <c r="D118" s="141"/>
      <c r="E118" s="141"/>
      <c r="F118" s="141"/>
      <c r="G118" s="196"/>
      <c r="H118" s="196"/>
      <c r="I118" s="196"/>
      <c r="J118" s="196"/>
      <c r="K118" s="196"/>
      <c r="L118" s="186"/>
    </row>
    <row r="119" spans="2:14" ht="15" customHeight="1" x14ac:dyDescent="0.25">
      <c r="B119" s="141"/>
      <c r="C119" s="141"/>
      <c r="D119" s="141"/>
      <c r="E119" s="141"/>
      <c r="F119" s="141"/>
      <c r="G119" s="196"/>
      <c r="H119" s="196"/>
      <c r="I119" s="196"/>
      <c r="J119" s="196"/>
      <c r="K119" s="196"/>
      <c r="L119" s="186"/>
    </row>
    <row r="120" spans="2:14" ht="5.25" customHeight="1" x14ac:dyDescent="0.25">
      <c r="B120" s="142"/>
      <c r="C120" s="142"/>
      <c r="D120" s="142"/>
      <c r="E120" s="142"/>
      <c r="F120" s="142"/>
      <c r="G120" s="196"/>
      <c r="H120" s="196"/>
      <c r="I120" s="196"/>
      <c r="J120" s="196"/>
      <c r="K120" s="196"/>
      <c r="L120" s="186"/>
    </row>
    <row r="121" spans="2:14" ht="27.75" customHeight="1" x14ac:dyDescent="0.25">
      <c r="B121" s="123" t="s">
        <v>41</v>
      </c>
      <c r="C121" s="124"/>
      <c r="D121" s="124"/>
      <c r="E121" s="124"/>
      <c r="F121" s="125"/>
      <c r="G121" s="196"/>
      <c r="H121" s="196"/>
      <c r="I121" s="196"/>
      <c r="J121" s="196"/>
      <c r="K121" s="196"/>
      <c r="L121" s="186"/>
    </row>
    <row r="122" spans="2:14" ht="31.5" customHeight="1" x14ac:dyDescent="0.25">
      <c r="B122" s="162" t="s">
        <v>42</v>
      </c>
      <c r="C122" s="163"/>
      <c r="D122" s="37" t="s">
        <v>10</v>
      </c>
      <c r="E122" s="37" t="s">
        <v>43</v>
      </c>
      <c r="F122" s="38" t="s">
        <v>44</v>
      </c>
      <c r="G122" s="196"/>
      <c r="H122" s="196"/>
      <c r="I122" s="196"/>
      <c r="J122" s="196"/>
      <c r="K122" s="196"/>
      <c r="L122" s="186"/>
      <c r="M122" s="39"/>
      <c r="N122" s="40"/>
    </row>
    <row r="123" spans="2:14" ht="26.25" customHeight="1" x14ac:dyDescent="0.25">
      <c r="B123" s="127" t="s">
        <v>64</v>
      </c>
      <c r="C123" s="128"/>
      <c r="D123" s="42"/>
      <c r="E123" s="35">
        <f>IF($E$116=0,0,IF(AND($E$116&gt;0,$E$116&lt;10),0.5,IF($E$116&gt;9,1,0)))</f>
        <v>0</v>
      </c>
      <c r="F123" s="43">
        <f>D123*N123</f>
        <v>0</v>
      </c>
      <c r="G123" s="196"/>
      <c r="H123" s="196"/>
      <c r="I123" s="196"/>
      <c r="J123" s="196"/>
      <c r="K123" s="196"/>
      <c r="L123" s="186"/>
      <c r="M123" s="94">
        <v>58.06</v>
      </c>
      <c r="N123" s="17">
        <f>IF(E123=0.5,M123/2,IF(E123=1,0,0))</f>
        <v>0</v>
      </c>
    </row>
    <row r="124" spans="2:14" ht="31.5" customHeight="1" x14ac:dyDescent="0.25">
      <c r="B124" s="129">
        <f>IF($E$116&gt;9,$Q$77,IF(AND($D$630&gt;0,$E$116&lt;10),$P$98,0))</f>
        <v>0</v>
      </c>
      <c r="C124" s="129"/>
      <c r="D124" s="134" t="s">
        <v>80</v>
      </c>
      <c r="E124" s="134"/>
      <c r="F124" s="58">
        <f>SUM(F123:F123)</f>
        <v>0</v>
      </c>
      <c r="G124" s="196"/>
      <c r="H124" s="196"/>
      <c r="I124" s="196"/>
      <c r="J124" s="196"/>
      <c r="K124" s="196"/>
      <c r="L124" s="186"/>
    </row>
    <row r="125" spans="2:14" ht="15.75" customHeight="1" x14ac:dyDescent="0.25">
      <c r="B125" s="131"/>
      <c r="C125" s="131"/>
      <c r="D125" s="131"/>
      <c r="E125" s="131"/>
      <c r="F125" s="131"/>
      <c r="G125" s="196"/>
      <c r="H125" s="196"/>
      <c r="I125" s="196"/>
      <c r="J125" s="196"/>
      <c r="K125" s="196"/>
      <c r="L125" s="186"/>
    </row>
    <row r="126" spans="2:14" ht="27.75" customHeight="1" x14ac:dyDescent="0.25">
      <c r="B126" s="130" t="s">
        <v>88</v>
      </c>
      <c r="C126" s="131"/>
      <c r="D126" s="131"/>
      <c r="E126" s="131"/>
      <c r="F126" s="131"/>
      <c r="G126" s="131"/>
      <c r="H126" s="131"/>
      <c r="I126" s="131"/>
      <c r="J126" s="131"/>
      <c r="K126" s="131"/>
      <c r="L126" s="186"/>
    </row>
    <row r="127" spans="2:14" s="6" customFormat="1" ht="88.5" customHeight="1" x14ac:dyDescent="0.25">
      <c r="B127" s="160"/>
      <c r="C127" s="160"/>
      <c r="D127" s="160"/>
      <c r="E127" s="160"/>
      <c r="F127" s="160"/>
      <c r="G127" s="160"/>
      <c r="H127" s="160"/>
      <c r="I127" s="160"/>
      <c r="J127" s="160"/>
      <c r="K127" s="160"/>
      <c r="L127" s="186"/>
    </row>
    <row r="128" spans="2:14" ht="24.95" customHeight="1" x14ac:dyDescent="0.25">
      <c r="B128" s="133" t="s">
        <v>113</v>
      </c>
      <c r="C128" s="133"/>
      <c r="D128" s="133"/>
      <c r="E128" s="133"/>
      <c r="F128" s="133"/>
      <c r="G128" s="133"/>
      <c r="H128" s="133"/>
      <c r="I128" s="133"/>
      <c r="J128" s="133"/>
      <c r="K128" s="133"/>
      <c r="L128" s="186"/>
    </row>
    <row r="129" spans="2:14" x14ac:dyDescent="0.25">
      <c r="B129" s="126" t="s">
        <v>0</v>
      </c>
      <c r="C129" s="126" t="s">
        <v>12</v>
      </c>
      <c r="D129" s="161" t="s">
        <v>1</v>
      </c>
      <c r="E129" s="132" t="s">
        <v>7</v>
      </c>
      <c r="F129" s="193" t="s">
        <v>10</v>
      </c>
      <c r="G129" s="119" t="s">
        <v>85</v>
      </c>
      <c r="H129" s="119" t="s">
        <v>49</v>
      </c>
      <c r="I129" s="119"/>
      <c r="J129" s="119"/>
      <c r="K129" s="164" t="s">
        <v>50</v>
      </c>
      <c r="L129" s="186"/>
    </row>
    <row r="130" spans="2:14" ht="15.75" x14ac:dyDescent="0.25">
      <c r="B130" s="126"/>
      <c r="C130" s="126"/>
      <c r="D130" s="161"/>
      <c r="E130" s="132"/>
      <c r="F130" s="193"/>
      <c r="G130" s="119"/>
      <c r="H130" s="23" t="s">
        <v>10</v>
      </c>
      <c r="I130" s="51" t="s">
        <v>51</v>
      </c>
      <c r="J130" s="51" t="s">
        <v>52</v>
      </c>
      <c r="K130" s="164"/>
      <c r="L130" s="186"/>
      <c r="M130" s="41" t="s">
        <v>7</v>
      </c>
    </row>
    <row r="131" spans="2:14" ht="15.75" x14ac:dyDescent="0.25">
      <c r="B131" s="30">
        <v>1</v>
      </c>
      <c r="C131" s="59" t="s">
        <v>15</v>
      </c>
      <c r="D131" s="84" t="s">
        <v>37</v>
      </c>
      <c r="E131" s="56">
        <v>10.84</v>
      </c>
      <c r="F131" s="60"/>
      <c r="G131" s="56">
        <f>E131*F131-(E131*F131*20/100)</f>
        <v>0</v>
      </c>
      <c r="H131" s="60"/>
      <c r="I131" s="61">
        <f>IF(H131=0,0,IF(AND(F131&gt;0,F131&lt;10),0.5,IF(F131&gt;9,1,0)))</f>
        <v>0</v>
      </c>
      <c r="J131" s="89">
        <f>H131*N131</f>
        <v>0</v>
      </c>
      <c r="K131" s="56">
        <f>G131+J131</f>
        <v>0</v>
      </c>
      <c r="L131" s="186"/>
      <c r="M131" s="56">
        <f>E131</f>
        <v>10.84</v>
      </c>
      <c r="N131" s="3">
        <f>IF(I131=0.5,E131/2,IF(I131=1,0,0))</f>
        <v>0</v>
      </c>
    </row>
    <row r="132" spans="2:14" ht="15.75" x14ac:dyDescent="0.25">
      <c r="B132" s="30">
        <v>2</v>
      </c>
      <c r="C132" s="59" t="s">
        <v>17</v>
      </c>
      <c r="D132" s="84" t="s">
        <v>45</v>
      </c>
      <c r="E132" s="56">
        <v>10.84</v>
      </c>
      <c r="F132" s="60"/>
      <c r="G132" s="56">
        <f t="shared" ref="G132:G163" si="0">E132*F132-(E132*F132*20/100)</f>
        <v>0</v>
      </c>
      <c r="H132" s="60"/>
      <c r="I132" s="61">
        <f t="shared" ref="I132:I163" si="1">IF(H132=0,0,IF(AND(F132&gt;0,F132&lt;10),0.5,IF(F132&gt;9,1,0)))</f>
        <v>0</v>
      </c>
      <c r="J132" s="89">
        <f t="shared" ref="J132:J147" si="2">H132*N132</f>
        <v>0</v>
      </c>
      <c r="K132" s="56">
        <f t="shared" ref="K132:K147" si="3">G132+J132</f>
        <v>0</v>
      </c>
      <c r="L132" s="186"/>
      <c r="M132" s="56">
        <f t="shared" ref="M132:M163" si="4">E132</f>
        <v>10.84</v>
      </c>
      <c r="N132" s="3">
        <f t="shared" ref="N132:N147" si="5">IF(I132=0.5,E132/2,IF(I132=1,0,0))</f>
        <v>0</v>
      </c>
    </row>
    <row r="133" spans="2:14" ht="15.75" x14ac:dyDescent="0.25">
      <c r="B133" s="30">
        <v>3</v>
      </c>
      <c r="C133" s="59" t="s">
        <v>18</v>
      </c>
      <c r="D133" s="84" t="s">
        <v>46</v>
      </c>
      <c r="E133" s="56">
        <v>10.23</v>
      </c>
      <c r="F133" s="60"/>
      <c r="G133" s="56">
        <f t="shared" si="0"/>
        <v>0</v>
      </c>
      <c r="H133" s="60"/>
      <c r="I133" s="61">
        <f t="shared" si="1"/>
        <v>0</v>
      </c>
      <c r="J133" s="89">
        <f t="shared" si="2"/>
        <v>0</v>
      </c>
      <c r="K133" s="56">
        <f t="shared" si="3"/>
        <v>0</v>
      </c>
      <c r="L133" s="186"/>
      <c r="M133" s="56">
        <f t="shared" si="4"/>
        <v>10.23</v>
      </c>
      <c r="N133" s="3">
        <f t="shared" si="5"/>
        <v>0</v>
      </c>
    </row>
    <row r="134" spans="2:14" ht="15.75" x14ac:dyDescent="0.25">
      <c r="B134" s="30">
        <v>4</v>
      </c>
      <c r="C134" s="59" t="s">
        <v>19</v>
      </c>
      <c r="D134" s="84" t="s">
        <v>47</v>
      </c>
      <c r="E134" s="56">
        <v>9.86</v>
      </c>
      <c r="F134" s="60"/>
      <c r="G134" s="56">
        <f t="shared" si="0"/>
        <v>0</v>
      </c>
      <c r="H134" s="60"/>
      <c r="I134" s="61">
        <f t="shared" si="1"/>
        <v>0</v>
      </c>
      <c r="J134" s="89">
        <f t="shared" si="2"/>
        <v>0</v>
      </c>
      <c r="K134" s="56">
        <f t="shared" si="3"/>
        <v>0</v>
      </c>
      <c r="L134" s="186"/>
      <c r="M134" s="56">
        <f t="shared" si="4"/>
        <v>9.86</v>
      </c>
      <c r="N134" s="3">
        <f t="shared" si="5"/>
        <v>0</v>
      </c>
    </row>
    <row r="135" spans="2:14" ht="15.75" x14ac:dyDescent="0.25">
      <c r="B135" s="30">
        <v>5</v>
      </c>
      <c r="C135" s="59" t="s">
        <v>26</v>
      </c>
      <c r="D135" s="84" t="s">
        <v>24</v>
      </c>
      <c r="E135" s="56">
        <v>8.14</v>
      </c>
      <c r="F135" s="60"/>
      <c r="G135" s="56">
        <f t="shared" si="0"/>
        <v>0</v>
      </c>
      <c r="H135" s="60"/>
      <c r="I135" s="61">
        <f t="shared" si="1"/>
        <v>0</v>
      </c>
      <c r="J135" s="89">
        <f t="shared" si="2"/>
        <v>0</v>
      </c>
      <c r="K135" s="56">
        <f t="shared" si="3"/>
        <v>0</v>
      </c>
      <c r="L135" s="186"/>
      <c r="M135" s="56">
        <f t="shared" si="4"/>
        <v>8.14</v>
      </c>
      <c r="N135" s="3">
        <f t="shared" si="5"/>
        <v>0</v>
      </c>
    </row>
    <row r="136" spans="2:14" ht="30" x14ac:dyDescent="0.25">
      <c r="B136" s="30">
        <v>6</v>
      </c>
      <c r="C136" s="59" t="s">
        <v>27</v>
      </c>
      <c r="D136" s="84" t="s">
        <v>24</v>
      </c>
      <c r="E136" s="56">
        <v>8.14</v>
      </c>
      <c r="F136" s="60"/>
      <c r="G136" s="56">
        <f t="shared" si="0"/>
        <v>0</v>
      </c>
      <c r="H136" s="60"/>
      <c r="I136" s="61">
        <f t="shared" si="1"/>
        <v>0</v>
      </c>
      <c r="J136" s="89">
        <f t="shared" si="2"/>
        <v>0</v>
      </c>
      <c r="K136" s="56">
        <f t="shared" si="3"/>
        <v>0</v>
      </c>
      <c r="L136" s="186"/>
      <c r="M136" s="56">
        <f t="shared" si="4"/>
        <v>8.14</v>
      </c>
      <c r="N136" s="3">
        <f t="shared" si="5"/>
        <v>0</v>
      </c>
    </row>
    <row r="137" spans="2:14" ht="15.75" x14ac:dyDescent="0.25">
      <c r="B137" s="30">
        <v>7</v>
      </c>
      <c r="C137" s="62" t="s">
        <v>38</v>
      </c>
      <c r="D137" s="84" t="s">
        <v>110</v>
      </c>
      <c r="E137" s="56">
        <v>11.26</v>
      </c>
      <c r="F137" s="60"/>
      <c r="G137" s="56">
        <f t="shared" si="0"/>
        <v>0</v>
      </c>
      <c r="H137" s="60"/>
      <c r="I137" s="61">
        <f t="shared" si="1"/>
        <v>0</v>
      </c>
      <c r="J137" s="89">
        <f t="shared" si="2"/>
        <v>0</v>
      </c>
      <c r="K137" s="56">
        <f t="shared" si="3"/>
        <v>0</v>
      </c>
      <c r="L137" s="186"/>
      <c r="M137" s="56">
        <f t="shared" si="4"/>
        <v>11.26</v>
      </c>
      <c r="N137" s="3">
        <f t="shared" si="5"/>
        <v>0</v>
      </c>
    </row>
    <row r="138" spans="2:14" ht="15.75" x14ac:dyDescent="0.25">
      <c r="B138" s="30">
        <v>8</v>
      </c>
      <c r="C138" s="62" t="s">
        <v>28</v>
      </c>
      <c r="D138" s="84" t="s">
        <v>111</v>
      </c>
      <c r="E138" s="56">
        <v>11.26</v>
      </c>
      <c r="F138" s="60"/>
      <c r="G138" s="56">
        <f t="shared" si="0"/>
        <v>0</v>
      </c>
      <c r="H138" s="60"/>
      <c r="I138" s="61">
        <f t="shared" si="1"/>
        <v>0</v>
      </c>
      <c r="J138" s="89">
        <f t="shared" si="2"/>
        <v>0</v>
      </c>
      <c r="K138" s="56">
        <f t="shared" si="3"/>
        <v>0</v>
      </c>
      <c r="L138" s="186"/>
      <c r="M138" s="56">
        <f t="shared" si="4"/>
        <v>11.26</v>
      </c>
      <c r="N138" s="3">
        <f t="shared" si="5"/>
        <v>0</v>
      </c>
    </row>
    <row r="139" spans="2:14" ht="15.75" x14ac:dyDescent="0.25">
      <c r="B139" s="30">
        <v>9</v>
      </c>
      <c r="C139" s="62" t="s">
        <v>29</v>
      </c>
      <c r="D139" s="84" t="s">
        <v>112</v>
      </c>
      <c r="E139" s="56">
        <v>11.26</v>
      </c>
      <c r="F139" s="60"/>
      <c r="G139" s="56">
        <f t="shared" si="0"/>
        <v>0</v>
      </c>
      <c r="H139" s="60"/>
      <c r="I139" s="61">
        <f t="shared" si="1"/>
        <v>0</v>
      </c>
      <c r="J139" s="89">
        <f t="shared" si="2"/>
        <v>0</v>
      </c>
      <c r="K139" s="56">
        <f t="shared" si="3"/>
        <v>0</v>
      </c>
      <c r="L139" s="186"/>
      <c r="M139" s="56">
        <f t="shared" si="4"/>
        <v>11.26</v>
      </c>
      <c r="N139" s="3">
        <f t="shared" si="5"/>
        <v>0</v>
      </c>
    </row>
    <row r="140" spans="2:14" ht="15.75" x14ac:dyDescent="0.25">
      <c r="B140" s="30">
        <v>10</v>
      </c>
      <c r="C140" s="62" t="s">
        <v>30</v>
      </c>
      <c r="D140" s="84" t="s">
        <v>112</v>
      </c>
      <c r="E140" s="56">
        <v>11.26</v>
      </c>
      <c r="F140" s="60"/>
      <c r="G140" s="56">
        <f t="shared" si="0"/>
        <v>0</v>
      </c>
      <c r="H140" s="60"/>
      <c r="I140" s="61">
        <f t="shared" si="1"/>
        <v>0</v>
      </c>
      <c r="J140" s="89">
        <f t="shared" si="2"/>
        <v>0</v>
      </c>
      <c r="K140" s="56">
        <f t="shared" si="3"/>
        <v>0</v>
      </c>
      <c r="L140" s="186"/>
      <c r="M140" s="56">
        <f t="shared" si="4"/>
        <v>11.26</v>
      </c>
      <c r="N140" s="3">
        <f t="shared" si="5"/>
        <v>0</v>
      </c>
    </row>
    <row r="141" spans="2:14" ht="30" x14ac:dyDescent="0.25">
      <c r="B141" s="30">
        <v>11</v>
      </c>
      <c r="C141" s="59" t="s">
        <v>84</v>
      </c>
      <c r="D141" s="84" t="s">
        <v>110</v>
      </c>
      <c r="E141" s="56">
        <v>13.03</v>
      </c>
      <c r="F141" s="60"/>
      <c r="G141" s="56">
        <f t="shared" si="0"/>
        <v>0</v>
      </c>
      <c r="H141" s="60"/>
      <c r="I141" s="61">
        <f t="shared" si="1"/>
        <v>0</v>
      </c>
      <c r="J141" s="89">
        <f t="shared" si="2"/>
        <v>0</v>
      </c>
      <c r="K141" s="56">
        <f t="shared" si="3"/>
        <v>0</v>
      </c>
      <c r="L141" s="186"/>
      <c r="M141" s="56">
        <f t="shared" si="4"/>
        <v>13.03</v>
      </c>
      <c r="N141" s="3">
        <f t="shared" si="5"/>
        <v>0</v>
      </c>
    </row>
    <row r="142" spans="2:14" ht="15.75" x14ac:dyDescent="0.25">
      <c r="B142" s="30">
        <v>12</v>
      </c>
      <c r="C142" s="63" t="s">
        <v>33</v>
      </c>
      <c r="D142" s="85" t="s">
        <v>5</v>
      </c>
      <c r="E142" s="56">
        <v>11.29</v>
      </c>
      <c r="F142" s="60"/>
      <c r="G142" s="56">
        <f t="shared" si="0"/>
        <v>0</v>
      </c>
      <c r="H142" s="60"/>
      <c r="I142" s="61">
        <f t="shared" si="1"/>
        <v>0</v>
      </c>
      <c r="J142" s="89">
        <f t="shared" si="2"/>
        <v>0</v>
      </c>
      <c r="K142" s="56">
        <f t="shared" si="3"/>
        <v>0</v>
      </c>
      <c r="L142" s="186"/>
      <c r="M142" s="56">
        <f t="shared" si="4"/>
        <v>11.29</v>
      </c>
      <c r="N142" s="3">
        <f t="shared" si="5"/>
        <v>0</v>
      </c>
    </row>
    <row r="143" spans="2:14" ht="15.75" x14ac:dyDescent="0.25">
      <c r="B143" s="30">
        <v>13</v>
      </c>
      <c r="C143" s="63" t="s">
        <v>34</v>
      </c>
      <c r="D143" s="85" t="s">
        <v>87</v>
      </c>
      <c r="E143" s="56">
        <v>11.29</v>
      </c>
      <c r="F143" s="60"/>
      <c r="G143" s="56">
        <f t="shared" si="0"/>
        <v>0</v>
      </c>
      <c r="H143" s="60"/>
      <c r="I143" s="61">
        <f t="shared" si="1"/>
        <v>0</v>
      </c>
      <c r="J143" s="89">
        <f t="shared" si="2"/>
        <v>0</v>
      </c>
      <c r="K143" s="56">
        <f t="shared" si="3"/>
        <v>0</v>
      </c>
      <c r="L143" s="186"/>
      <c r="M143" s="56">
        <f t="shared" si="4"/>
        <v>11.29</v>
      </c>
      <c r="N143" s="3">
        <f t="shared" si="5"/>
        <v>0</v>
      </c>
    </row>
    <row r="144" spans="2:14" ht="15.75" x14ac:dyDescent="0.25">
      <c r="B144" s="30">
        <v>14</v>
      </c>
      <c r="C144" s="63" t="s">
        <v>70</v>
      </c>
      <c r="D144" s="85" t="s">
        <v>11</v>
      </c>
      <c r="E144" s="56">
        <v>10.9</v>
      </c>
      <c r="F144" s="60"/>
      <c r="G144" s="56">
        <f t="shared" si="0"/>
        <v>0</v>
      </c>
      <c r="H144" s="60"/>
      <c r="I144" s="61">
        <f t="shared" si="1"/>
        <v>0</v>
      </c>
      <c r="J144" s="89">
        <f t="shared" si="2"/>
        <v>0</v>
      </c>
      <c r="K144" s="56">
        <f t="shared" si="3"/>
        <v>0</v>
      </c>
      <c r="L144" s="186"/>
      <c r="M144" s="56">
        <f t="shared" si="4"/>
        <v>10.9</v>
      </c>
      <c r="N144" s="3">
        <f t="shared" si="5"/>
        <v>0</v>
      </c>
    </row>
    <row r="145" spans="2:14" ht="15.75" x14ac:dyDescent="0.25">
      <c r="B145" s="30">
        <v>15</v>
      </c>
      <c r="C145" s="63" t="s">
        <v>35</v>
      </c>
      <c r="D145" s="85" t="s">
        <v>48</v>
      </c>
      <c r="E145" s="56">
        <v>11.17</v>
      </c>
      <c r="F145" s="60"/>
      <c r="G145" s="56">
        <f t="shared" si="0"/>
        <v>0</v>
      </c>
      <c r="H145" s="60"/>
      <c r="I145" s="61">
        <f t="shared" si="1"/>
        <v>0</v>
      </c>
      <c r="J145" s="89">
        <f t="shared" si="2"/>
        <v>0</v>
      </c>
      <c r="K145" s="56">
        <f t="shared" si="3"/>
        <v>0</v>
      </c>
      <c r="L145" s="186"/>
      <c r="M145" s="56">
        <f t="shared" si="4"/>
        <v>11.17</v>
      </c>
      <c r="N145" s="3">
        <f t="shared" si="5"/>
        <v>0</v>
      </c>
    </row>
    <row r="146" spans="2:14" ht="15.75" x14ac:dyDescent="0.25">
      <c r="B146" s="30">
        <v>16</v>
      </c>
      <c r="C146" s="63" t="s">
        <v>36</v>
      </c>
      <c r="D146" s="85" t="s">
        <v>32</v>
      </c>
      <c r="E146" s="56">
        <v>13.41</v>
      </c>
      <c r="F146" s="60"/>
      <c r="G146" s="56">
        <f t="shared" si="0"/>
        <v>0</v>
      </c>
      <c r="H146" s="60"/>
      <c r="I146" s="61">
        <f t="shared" si="1"/>
        <v>0</v>
      </c>
      <c r="J146" s="89">
        <f t="shared" si="2"/>
        <v>0</v>
      </c>
      <c r="K146" s="56">
        <f t="shared" si="3"/>
        <v>0</v>
      </c>
      <c r="L146" s="186"/>
      <c r="M146" s="56">
        <f t="shared" si="4"/>
        <v>13.41</v>
      </c>
      <c r="N146" s="3">
        <f t="shared" si="5"/>
        <v>0</v>
      </c>
    </row>
    <row r="147" spans="2:14" ht="30" x14ac:dyDescent="0.25">
      <c r="B147" s="30">
        <v>17</v>
      </c>
      <c r="C147" s="63" t="s">
        <v>104</v>
      </c>
      <c r="D147" s="85" t="s">
        <v>37</v>
      </c>
      <c r="E147" s="56">
        <v>7.85</v>
      </c>
      <c r="F147" s="60"/>
      <c r="G147" s="56">
        <f t="shared" si="0"/>
        <v>0</v>
      </c>
      <c r="H147" s="60"/>
      <c r="I147" s="61">
        <f t="shared" si="1"/>
        <v>0</v>
      </c>
      <c r="J147" s="89">
        <f t="shared" si="2"/>
        <v>0</v>
      </c>
      <c r="K147" s="56">
        <f t="shared" si="3"/>
        <v>0</v>
      </c>
      <c r="L147" s="186"/>
      <c r="M147" s="56">
        <f t="shared" si="4"/>
        <v>7.85</v>
      </c>
      <c r="N147" s="3">
        <f t="shared" si="5"/>
        <v>0</v>
      </c>
    </row>
    <row r="148" spans="2:14" s="7" customFormat="1" ht="30" x14ac:dyDescent="0.25">
      <c r="B148" s="30">
        <v>21</v>
      </c>
      <c r="C148" s="59" t="s">
        <v>94</v>
      </c>
      <c r="D148" s="86" t="s">
        <v>37</v>
      </c>
      <c r="E148" s="56">
        <v>5.9</v>
      </c>
      <c r="F148" s="60"/>
      <c r="G148" s="56">
        <f t="shared" si="0"/>
        <v>0</v>
      </c>
      <c r="H148" s="60"/>
      <c r="I148" s="61">
        <f t="shared" si="1"/>
        <v>0</v>
      </c>
      <c r="J148" s="89">
        <f>H148*N148</f>
        <v>0</v>
      </c>
      <c r="K148" s="56">
        <f>G148+J148</f>
        <v>0</v>
      </c>
      <c r="L148" s="186"/>
      <c r="M148" s="56">
        <f t="shared" si="4"/>
        <v>5.9</v>
      </c>
      <c r="N148" s="3">
        <f t="shared" ref="N148:N163" si="6">IF(I148=0.5,E148/2,IF(I148=1,0,0))</f>
        <v>0</v>
      </c>
    </row>
    <row r="149" spans="2:14" s="7" customFormat="1" ht="30" x14ac:dyDescent="0.25">
      <c r="B149" s="30">
        <v>22</v>
      </c>
      <c r="C149" s="59" t="s">
        <v>95</v>
      </c>
      <c r="D149" s="86" t="s">
        <v>93</v>
      </c>
      <c r="E149" s="56">
        <v>5.9</v>
      </c>
      <c r="F149" s="60"/>
      <c r="G149" s="56">
        <f t="shared" si="0"/>
        <v>0</v>
      </c>
      <c r="H149" s="60"/>
      <c r="I149" s="61">
        <f t="shared" si="1"/>
        <v>0</v>
      </c>
      <c r="J149" s="89">
        <f>H149*N149</f>
        <v>0</v>
      </c>
      <c r="K149" s="56">
        <f>G149+J149</f>
        <v>0</v>
      </c>
      <c r="L149" s="186"/>
      <c r="M149" s="56">
        <f t="shared" si="4"/>
        <v>5.9</v>
      </c>
      <c r="N149" s="3">
        <f t="shared" si="6"/>
        <v>0</v>
      </c>
    </row>
    <row r="150" spans="2:14" ht="25.5" x14ac:dyDescent="0.25">
      <c r="B150" s="30">
        <v>23</v>
      </c>
      <c r="C150" s="64" t="s">
        <v>65</v>
      </c>
      <c r="D150" s="86" t="s">
        <v>53</v>
      </c>
      <c r="E150" s="56">
        <v>4.9000000000000004</v>
      </c>
      <c r="F150" s="60"/>
      <c r="G150" s="56">
        <f t="shared" si="0"/>
        <v>0</v>
      </c>
      <c r="H150" s="60"/>
      <c r="I150" s="61">
        <f t="shared" si="1"/>
        <v>0</v>
      </c>
      <c r="J150" s="89">
        <f>H150*N150</f>
        <v>0</v>
      </c>
      <c r="K150" s="56">
        <f>G150+J150</f>
        <v>0</v>
      </c>
      <c r="L150" s="186"/>
      <c r="M150" s="56">
        <f t="shared" si="4"/>
        <v>4.9000000000000004</v>
      </c>
      <c r="N150" s="3">
        <f t="shared" si="6"/>
        <v>0</v>
      </c>
    </row>
    <row r="151" spans="2:14" s="5" customFormat="1" ht="38.25" x14ac:dyDescent="0.25">
      <c r="B151" s="30">
        <v>24</v>
      </c>
      <c r="C151" s="63" t="s">
        <v>71</v>
      </c>
      <c r="D151" s="86" t="s">
        <v>54</v>
      </c>
      <c r="E151" s="56">
        <v>3.9</v>
      </c>
      <c r="F151" s="60"/>
      <c r="G151" s="56">
        <f t="shared" si="0"/>
        <v>0</v>
      </c>
      <c r="H151" s="60"/>
      <c r="I151" s="61">
        <f t="shared" si="1"/>
        <v>0</v>
      </c>
      <c r="J151" s="89">
        <f t="shared" ref="J151:J163" si="7">H151*N151</f>
        <v>0</v>
      </c>
      <c r="K151" s="56">
        <f t="shared" ref="K151:K163" si="8">G151+J151</f>
        <v>0</v>
      </c>
      <c r="L151" s="186"/>
      <c r="M151" s="56">
        <f t="shared" si="4"/>
        <v>3.9</v>
      </c>
      <c r="N151" s="3">
        <f t="shared" si="6"/>
        <v>0</v>
      </c>
    </row>
    <row r="152" spans="2:14" ht="38.25" x14ac:dyDescent="0.25">
      <c r="B152" s="30">
        <v>26</v>
      </c>
      <c r="C152" s="65" t="s">
        <v>66</v>
      </c>
      <c r="D152" s="86" t="s">
        <v>54</v>
      </c>
      <c r="E152" s="56">
        <v>3.9</v>
      </c>
      <c r="F152" s="60"/>
      <c r="G152" s="56">
        <f t="shared" si="0"/>
        <v>0</v>
      </c>
      <c r="H152" s="60"/>
      <c r="I152" s="61">
        <f t="shared" si="1"/>
        <v>0</v>
      </c>
      <c r="J152" s="89">
        <f t="shared" si="7"/>
        <v>0</v>
      </c>
      <c r="K152" s="56">
        <f t="shared" si="8"/>
        <v>0</v>
      </c>
      <c r="L152" s="186"/>
      <c r="M152" s="56">
        <f t="shared" si="4"/>
        <v>3.9</v>
      </c>
      <c r="N152" s="3">
        <f t="shared" si="6"/>
        <v>0</v>
      </c>
    </row>
    <row r="153" spans="2:14" ht="38.25" x14ac:dyDescent="0.25">
      <c r="B153" s="30">
        <v>27</v>
      </c>
      <c r="C153" s="65" t="s">
        <v>67</v>
      </c>
      <c r="D153" s="86" t="s">
        <v>54</v>
      </c>
      <c r="E153" s="56">
        <v>3.9</v>
      </c>
      <c r="F153" s="60"/>
      <c r="G153" s="56">
        <f t="shared" si="0"/>
        <v>0</v>
      </c>
      <c r="H153" s="60"/>
      <c r="I153" s="61">
        <f t="shared" si="1"/>
        <v>0</v>
      </c>
      <c r="J153" s="89">
        <f t="shared" si="7"/>
        <v>0</v>
      </c>
      <c r="K153" s="56">
        <f t="shared" si="8"/>
        <v>0</v>
      </c>
      <c r="L153" s="186"/>
      <c r="M153" s="56">
        <f t="shared" si="4"/>
        <v>3.9</v>
      </c>
      <c r="N153" s="3">
        <f t="shared" si="6"/>
        <v>0</v>
      </c>
    </row>
    <row r="154" spans="2:14" ht="38.25" x14ac:dyDescent="0.25">
      <c r="B154" s="30">
        <v>28</v>
      </c>
      <c r="C154" s="65" t="s">
        <v>72</v>
      </c>
      <c r="D154" s="86" t="s">
        <v>68</v>
      </c>
      <c r="E154" s="56">
        <v>1.9</v>
      </c>
      <c r="F154" s="60"/>
      <c r="G154" s="56">
        <f t="shared" si="0"/>
        <v>0</v>
      </c>
      <c r="H154" s="60"/>
      <c r="I154" s="61">
        <f t="shared" si="1"/>
        <v>0</v>
      </c>
      <c r="J154" s="89">
        <f t="shared" si="7"/>
        <v>0</v>
      </c>
      <c r="K154" s="56">
        <f t="shared" si="8"/>
        <v>0</v>
      </c>
      <c r="L154" s="186"/>
      <c r="M154" s="56">
        <f t="shared" si="4"/>
        <v>1.9</v>
      </c>
      <c r="N154" s="3">
        <f t="shared" si="6"/>
        <v>0</v>
      </c>
    </row>
    <row r="155" spans="2:14" ht="38.25" x14ac:dyDescent="0.25">
      <c r="B155" s="30">
        <v>29</v>
      </c>
      <c r="C155" s="63" t="s">
        <v>73</v>
      </c>
      <c r="D155" s="86" t="s">
        <v>68</v>
      </c>
      <c r="E155" s="56">
        <v>1.9</v>
      </c>
      <c r="F155" s="60"/>
      <c r="G155" s="56">
        <f t="shared" si="0"/>
        <v>0</v>
      </c>
      <c r="H155" s="60"/>
      <c r="I155" s="61">
        <f t="shared" si="1"/>
        <v>0</v>
      </c>
      <c r="J155" s="89">
        <f t="shared" si="7"/>
        <v>0</v>
      </c>
      <c r="K155" s="56">
        <f t="shared" si="8"/>
        <v>0</v>
      </c>
      <c r="L155" s="186"/>
      <c r="M155" s="56">
        <f t="shared" si="4"/>
        <v>1.9</v>
      </c>
      <c r="N155" s="3">
        <f t="shared" si="6"/>
        <v>0</v>
      </c>
    </row>
    <row r="156" spans="2:14" ht="30" x14ac:dyDescent="0.25">
      <c r="B156" s="30">
        <v>30</v>
      </c>
      <c r="C156" s="63" t="s">
        <v>74</v>
      </c>
      <c r="D156" s="87" t="s">
        <v>2</v>
      </c>
      <c r="E156" s="56">
        <v>4.9000000000000004</v>
      </c>
      <c r="F156" s="60"/>
      <c r="G156" s="56">
        <f t="shared" si="0"/>
        <v>0</v>
      </c>
      <c r="H156" s="60"/>
      <c r="I156" s="61">
        <f t="shared" si="1"/>
        <v>0</v>
      </c>
      <c r="J156" s="89">
        <f t="shared" si="7"/>
        <v>0</v>
      </c>
      <c r="K156" s="56">
        <f t="shared" si="8"/>
        <v>0</v>
      </c>
      <c r="L156" s="186"/>
      <c r="M156" s="56">
        <f t="shared" si="4"/>
        <v>4.9000000000000004</v>
      </c>
      <c r="N156" s="3">
        <f t="shared" si="6"/>
        <v>0</v>
      </c>
    </row>
    <row r="157" spans="2:14" ht="30" x14ac:dyDescent="0.25">
      <c r="B157" s="30">
        <v>31</v>
      </c>
      <c r="C157" s="63" t="s">
        <v>75</v>
      </c>
      <c r="D157" s="88" t="s">
        <v>2</v>
      </c>
      <c r="E157" s="56">
        <v>4.9000000000000004</v>
      </c>
      <c r="F157" s="60"/>
      <c r="G157" s="56">
        <f t="shared" si="0"/>
        <v>0</v>
      </c>
      <c r="H157" s="60"/>
      <c r="I157" s="61">
        <f t="shared" si="1"/>
        <v>0</v>
      </c>
      <c r="J157" s="89">
        <f t="shared" si="7"/>
        <v>0</v>
      </c>
      <c r="K157" s="56">
        <f t="shared" si="8"/>
        <v>0</v>
      </c>
      <c r="L157" s="186"/>
      <c r="M157" s="56">
        <f t="shared" si="4"/>
        <v>4.9000000000000004</v>
      </c>
      <c r="N157" s="3">
        <f t="shared" si="6"/>
        <v>0</v>
      </c>
    </row>
    <row r="158" spans="2:14" ht="30" x14ac:dyDescent="0.25">
      <c r="B158" s="30">
        <v>32</v>
      </c>
      <c r="C158" s="63" t="s">
        <v>76</v>
      </c>
      <c r="D158" s="88" t="s">
        <v>2</v>
      </c>
      <c r="E158" s="56">
        <v>4.9000000000000004</v>
      </c>
      <c r="F158" s="60"/>
      <c r="G158" s="56">
        <f t="shared" si="0"/>
        <v>0</v>
      </c>
      <c r="H158" s="60"/>
      <c r="I158" s="61">
        <f t="shared" si="1"/>
        <v>0</v>
      </c>
      <c r="J158" s="89">
        <f t="shared" si="7"/>
        <v>0</v>
      </c>
      <c r="K158" s="56">
        <f t="shared" si="8"/>
        <v>0</v>
      </c>
      <c r="L158" s="186"/>
      <c r="M158" s="56">
        <f t="shared" si="4"/>
        <v>4.9000000000000004</v>
      </c>
      <c r="N158" s="3">
        <f t="shared" si="6"/>
        <v>0</v>
      </c>
    </row>
    <row r="159" spans="2:14" ht="30" x14ac:dyDescent="0.25">
      <c r="B159" s="30">
        <v>33</v>
      </c>
      <c r="C159" s="63" t="s">
        <v>77</v>
      </c>
      <c r="D159" s="88" t="s">
        <v>2</v>
      </c>
      <c r="E159" s="56">
        <v>4.9000000000000004</v>
      </c>
      <c r="F159" s="60"/>
      <c r="G159" s="56">
        <f t="shared" si="0"/>
        <v>0</v>
      </c>
      <c r="H159" s="60"/>
      <c r="I159" s="61">
        <f t="shared" si="1"/>
        <v>0</v>
      </c>
      <c r="J159" s="89">
        <f t="shared" si="7"/>
        <v>0</v>
      </c>
      <c r="K159" s="56">
        <f t="shared" si="8"/>
        <v>0</v>
      </c>
      <c r="L159" s="186"/>
      <c r="M159" s="56">
        <f t="shared" si="4"/>
        <v>4.9000000000000004</v>
      </c>
      <c r="N159" s="3">
        <f t="shared" si="6"/>
        <v>0</v>
      </c>
    </row>
    <row r="160" spans="2:14" ht="30" x14ac:dyDescent="0.25">
      <c r="B160" s="30">
        <v>34</v>
      </c>
      <c r="C160" s="63" t="s">
        <v>78</v>
      </c>
      <c r="D160" s="88" t="s">
        <v>2</v>
      </c>
      <c r="E160" s="56">
        <v>4.9000000000000004</v>
      </c>
      <c r="F160" s="60"/>
      <c r="G160" s="56">
        <f t="shared" si="0"/>
        <v>0</v>
      </c>
      <c r="H160" s="60"/>
      <c r="I160" s="61">
        <f t="shared" si="1"/>
        <v>0</v>
      </c>
      <c r="J160" s="89">
        <f t="shared" si="7"/>
        <v>0</v>
      </c>
      <c r="K160" s="56">
        <f t="shared" si="8"/>
        <v>0</v>
      </c>
      <c r="L160" s="186"/>
      <c r="M160" s="56">
        <f t="shared" si="4"/>
        <v>4.9000000000000004</v>
      </c>
      <c r="N160" s="3">
        <f t="shared" si="6"/>
        <v>0</v>
      </c>
    </row>
    <row r="161" spans="1:14" ht="15.75" x14ac:dyDescent="0.25">
      <c r="B161" s="30">
        <v>35</v>
      </c>
      <c r="C161" s="52" t="s">
        <v>102</v>
      </c>
      <c r="D161" s="88" t="s">
        <v>103</v>
      </c>
      <c r="E161" s="56">
        <v>12</v>
      </c>
      <c r="F161" s="60"/>
      <c r="G161" s="56">
        <f t="shared" si="0"/>
        <v>0</v>
      </c>
      <c r="H161" s="60"/>
      <c r="I161" s="66">
        <f t="shared" si="1"/>
        <v>0</v>
      </c>
      <c r="J161" s="89">
        <f t="shared" si="7"/>
        <v>0</v>
      </c>
      <c r="K161" s="56">
        <f t="shared" si="8"/>
        <v>0</v>
      </c>
      <c r="L161" s="186"/>
      <c r="M161" s="56">
        <f t="shared" si="4"/>
        <v>12</v>
      </c>
      <c r="N161" s="3">
        <f t="shared" si="6"/>
        <v>0</v>
      </c>
    </row>
    <row r="162" spans="1:14" s="7" customFormat="1" ht="15.75" x14ac:dyDescent="0.25">
      <c r="B162" s="30">
        <v>36</v>
      </c>
      <c r="C162" s="63" t="s">
        <v>3</v>
      </c>
      <c r="D162" s="86" t="s">
        <v>4</v>
      </c>
      <c r="E162" s="56">
        <v>9.8000000000000007</v>
      </c>
      <c r="F162" s="60"/>
      <c r="G162" s="56">
        <f t="shared" si="0"/>
        <v>0</v>
      </c>
      <c r="H162" s="60"/>
      <c r="I162" s="61">
        <f t="shared" si="1"/>
        <v>0</v>
      </c>
      <c r="J162" s="89">
        <f t="shared" si="7"/>
        <v>0</v>
      </c>
      <c r="K162" s="56">
        <f t="shared" si="8"/>
        <v>0</v>
      </c>
      <c r="L162" s="186"/>
      <c r="M162" s="56">
        <f t="shared" si="4"/>
        <v>9.8000000000000007</v>
      </c>
      <c r="N162" s="3">
        <f t="shared" si="6"/>
        <v>0</v>
      </c>
    </row>
    <row r="163" spans="1:14" s="7" customFormat="1" ht="16.5" thickBot="1" x14ac:dyDescent="0.3">
      <c r="B163" s="30">
        <v>37</v>
      </c>
      <c r="C163" s="63" t="s">
        <v>8</v>
      </c>
      <c r="D163" s="86" t="s">
        <v>9</v>
      </c>
      <c r="E163" s="56">
        <v>14</v>
      </c>
      <c r="F163" s="60"/>
      <c r="G163" s="56">
        <f t="shared" si="0"/>
        <v>0</v>
      </c>
      <c r="H163" s="93"/>
      <c r="I163" s="67">
        <f t="shared" si="1"/>
        <v>0</v>
      </c>
      <c r="J163" s="90">
        <f t="shared" si="7"/>
        <v>0</v>
      </c>
      <c r="K163" s="68">
        <f t="shared" si="8"/>
        <v>0</v>
      </c>
      <c r="L163" s="186"/>
      <c r="M163" s="56">
        <f t="shared" si="4"/>
        <v>14</v>
      </c>
      <c r="N163" s="3">
        <f t="shared" si="6"/>
        <v>0</v>
      </c>
    </row>
    <row r="164" spans="1:14" ht="27" customHeight="1" thickBot="1" x14ac:dyDescent="0.3">
      <c r="A164" s="99"/>
      <c r="B164" s="99"/>
      <c r="C164" s="99"/>
      <c r="D164" s="99"/>
      <c r="E164" s="99"/>
      <c r="F164" s="99"/>
      <c r="G164" s="99"/>
      <c r="H164" s="187" t="s">
        <v>79</v>
      </c>
      <c r="I164" s="188"/>
      <c r="J164" s="189"/>
      <c r="K164" s="92">
        <f>SUM(K131:K163)</f>
        <v>0</v>
      </c>
      <c r="L164" s="186"/>
    </row>
    <row r="165" spans="1:14" ht="15.75" customHeight="1" thickBot="1" x14ac:dyDescent="0.3">
      <c r="A165" s="99"/>
      <c r="B165" s="99"/>
      <c r="F165" s="3"/>
      <c r="G165" s="99"/>
      <c r="H165" s="190"/>
      <c r="I165" s="190"/>
      <c r="J165" s="190"/>
      <c r="K165" s="190"/>
      <c r="L165" s="186"/>
    </row>
    <row r="166" spans="1:14" ht="15.75" customHeight="1" x14ac:dyDescent="0.25">
      <c r="A166" s="99"/>
      <c r="B166" s="99"/>
      <c r="C166" s="143" t="s">
        <v>129</v>
      </c>
      <c r="D166" s="143"/>
      <c r="E166" s="143"/>
      <c r="F166" s="143"/>
      <c r="G166" s="99"/>
      <c r="H166" s="152" t="s">
        <v>81</v>
      </c>
      <c r="I166" s="153"/>
      <c r="J166" s="156">
        <f>K164+F124+F117+F105+F99+F86+F76</f>
        <v>0</v>
      </c>
      <c r="K166" s="157"/>
      <c r="L166" s="186"/>
    </row>
    <row r="167" spans="1:14" ht="15.75" thickBot="1" x14ac:dyDescent="0.3">
      <c r="A167" s="99"/>
      <c r="B167" s="99"/>
      <c r="C167" s="97" t="s">
        <v>82</v>
      </c>
      <c r="D167" s="97"/>
      <c r="E167" s="97"/>
      <c r="F167" s="97"/>
      <c r="G167" s="99"/>
      <c r="H167" s="154"/>
      <c r="I167" s="155"/>
      <c r="J167" s="158"/>
      <c r="K167" s="159"/>
      <c r="L167" s="186"/>
    </row>
    <row r="168" spans="1:14" ht="15.75" hidden="1" x14ac:dyDescent="0.25">
      <c r="B168" s="1"/>
      <c r="C168" s="1"/>
      <c r="D168" s="1"/>
      <c r="E168" s="1"/>
      <c r="F168" s="15"/>
      <c r="G168" s="10"/>
      <c r="H168" s="1"/>
      <c r="I168" s="1"/>
    </row>
    <row r="169" spans="1:14" ht="15.75" hidden="1" x14ac:dyDescent="0.25">
      <c r="B169" s="1"/>
      <c r="C169" s="1"/>
      <c r="D169" s="1"/>
      <c r="E169" s="1"/>
      <c r="F169" s="15"/>
      <c r="G169" s="10"/>
      <c r="H169" s="1"/>
      <c r="I169" s="1"/>
    </row>
    <row r="170" spans="1:14" ht="15" hidden="1" customHeight="1" x14ac:dyDescent="0.25">
      <c r="B170" s="1"/>
      <c r="C170" s="1"/>
      <c r="D170" s="1"/>
      <c r="E170" s="1"/>
      <c r="F170" s="15"/>
      <c r="G170" s="10"/>
      <c r="H170" s="1"/>
      <c r="I170" s="1"/>
    </row>
    <row r="171" spans="1:14" ht="0.75" hidden="1" customHeight="1" x14ac:dyDescent="0.25">
      <c r="B171" s="1"/>
      <c r="C171" s="1"/>
      <c r="D171" s="1"/>
      <c r="E171" s="1"/>
      <c r="F171" s="15"/>
      <c r="G171" s="10"/>
      <c r="H171" s="1"/>
      <c r="I171" s="1"/>
    </row>
    <row r="183" ht="10.5" hidden="1" customHeight="1" x14ac:dyDescent="0.25"/>
  </sheetData>
  <sheetProtection algorithmName="SHA-512" hashValue="lisITOu6zpdv5o4xbb6t2ONDdD+NhJ8TRKY5HdbkMVkRsumomureULiggtTk4444FFB3jTKUoYHlG1ghhD71Fg==" saltValue="Ir3sSrI07LouKjUAiNk64A==" spinCount="100000" sheet="1" objects="1" scenarios="1" selectLockedCells="1"/>
  <mergeCells count="113">
    <mergeCell ref="B85:C85"/>
    <mergeCell ref="D69:F69"/>
    <mergeCell ref="D73:F73"/>
    <mergeCell ref="D71:F71"/>
    <mergeCell ref="B75:D76"/>
    <mergeCell ref="D113:F113"/>
    <mergeCell ref="G108:K125"/>
    <mergeCell ref="D112:F112"/>
    <mergeCell ref="D86:E86"/>
    <mergeCell ref="B104:C104"/>
    <mergeCell ref="B115:D115"/>
    <mergeCell ref="B105:C105"/>
    <mergeCell ref="N77:P77"/>
    <mergeCell ref="B102:F102"/>
    <mergeCell ref="B103:C103"/>
    <mergeCell ref="D92:F92"/>
    <mergeCell ref="D93:F93"/>
    <mergeCell ref="D94:F94"/>
    <mergeCell ref="D79:F79"/>
    <mergeCell ref="B83:F83"/>
    <mergeCell ref="B80:D81"/>
    <mergeCell ref="B87:F87"/>
    <mergeCell ref="B86:C86"/>
    <mergeCell ref="B77:F77"/>
    <mergeCell ref="B79:C79"/>
    <mergeCell ref="B84:C84"/>
    <mergeCell ref="L1:L167"/>
    <mergeCell ref="H164:J164"/>
    <mergeCell ref="H165:K165"/>
    <mergeCell ref="B1:K1"/>
    <mergeCell ref="B2:K2"/>
    <mergeCell ref="B3:K3"/>
    <mergeCell ref="B11:F11"/>
    <mergeCell ref="D72:F72"/>
    <mergeCell ref="B16:F16"/>
    <mergeCell ref="C129:C130"/>
    <mergeCell ref="C166:F166"/>
    <mergeCell ref="D91:F91"/>
    <mergeCell ref="D95:F95"/>
    <mergeCell ref="B106:K106"/>
    <mergeCell ref="D109:F109"/>
    <mergeCell ref="D105:E105"/>
    <mergeCell ref="D96:F96"/>
    <mergeCell ref="B88:K88"/>
    <mergeCell ref="B89:K89"/>
    <mergeCell ref="B98:D99"/>
    <mergeCell ref="B100:F101"/>
    <mergeCell ref="H166:I167"/>
    <mergeCell ref="J166:K167"/>
    <mergeCell ref="B127:K127"/>
    <mergeCell ref="D129:D130"/>
    <mergeCell ref="B122:C122"/>
    <mergeCell ref="K129:K130"/>
    <mergeCell ref="F129:F130"/>
    <mergeCell ref="G129:G130"/>
    <mergeCell ref="B108:F108"/>
    <mergeCell ref="B90:F90"/>
    <mergeCell ref="G90:K105"/>
    <mergeCell ref="B121:F121"/>
    <mergeCell ref="B129:B130"/>
    <mergeCell ref="B123:C123"/>
    <mergeCell ref="B124:C124"/>
    <mergeCell ref="B126:K126"/>
    <mergeCell ref="E129:E130"/>
    <mergeCell ref="B128:K128"/>
    <mergeCell ref="H129:J129"/>
    <mergeCell ref="D124:E124"/>
    <mergeCell ref="B97:D97"/>
    <mergeCell ref="D114:F114"/>
    <mergeCell ref="D110:F110"/>
    <mergeCell ref="D111:F111"/>
    <mergeCell ref="B107:K107"/>
    <mergeCell ref="B116:D117"/>
    <mergeCell ref="B118:F120"/>
    <mergeCell ref="B125:F125"/>
    <mergeCell ref="B4:K6"/>
    <mergeCell ref="B17:F17"/>
    <mergeCell ref="G11:K29"/>
    <mergeCell ref="G66:K87"/>
    <mergeCell ref="B18:F18"/>
    <mergeCell ref="B19:F19"/>
    <mergeCell ref="B20:F20"/>
    <mergeCell ref="B21:F21"/>
    <mergeCell ref="B22:F22"/>
    <mergeCell ref="C74:D74"/>
    <mergeCell ref="C59:F59"/>
    <mergeCell ref="B78:F78"/>
    <mergeCell ref="B66:F66"/>
    <mergeCell ref="E25:F26"/>
    <mergeCell ref="B27:F29"/>
    <mergeCell ref="C62:E62"/>
    <mergeCell ref="B48:H48"/>
    <mergeCell ref="B49:H49"/>
    <mergeCell ref="B50:H50"/>
    <mergeCell ref="B51:H51"/>
    <mergeCell ref="B52:H52"/>
    <mergeCell ref="B65:K65"/>
    <mergeCell ref="D68:F68"/>
    <mergeCell ref="D67:F67"/>
    <mergeCell ref="C60:D60"/>
    <mergeCell ref="C63:D63"/>
    <mergeCell ref="B42:I42"/>
    <mergeCell ref="B43:D43"/>
    <mergeCell ref="B7:K10"/>
    <mergeCell ref="B23:F24"/>
    <mergeCell ref="B12:F12"/>
    <mergeCell ref="B13:F13"/>
    <mergeCell ref="B14:F14"/>
    <mergeCell ref="B15:F15"/>
    <mergeCell ref="C34:F34"/>
    <mergeCell ref="G34:I34"/>
    <mergeCell ref="C35:F35"/>
    <mergeCell ref="B46:I46"/>
  </mergeCells>
  <dataValidations count="1">
    <dataValidation type="whole" allowBlank="1" showInputMessage="1" showErrorMessage="1" error="Може да заявите 1 бр. допълнителен екземпяр за учителя." sqref="D85 D104 D123 H131:H163" xr:uid="{00000000-0002-0000-0000-000000000000}">
      <formula1>0</formula1>
      <formula2>1</formula2>
    </dataValidation>
  </dataValidations>
  <hyperlinks>
    <hyperlink ref="B2" r:id="rId1" xr:uid="{00000000-0004-0000-0000-000000000000}"/>
  </hyperlinks>
  <printOptions horizontalCentered="1"/>
  <pageMargins left="0.19685039370078741" right="0.19685039370078741" top="0.43307086614173229" bottom="0.43307086614173229" header="0.31496062992125984" footer="0.31496062992125984"/>
  <pageSetup paperSize="9" scale="98" fitToHeight="0" orientation="landscape" r:id="rId2"/>
  <headerFooter>
    <oddFooter>&amp;L Заявка за книжки и помагала  за 6 – 7-годишни деца, живеещи в чужбина &amp;C&amp;P</oddFooter>
  </headerFooter>
  <rowBreaks count="7" manualBreakCount="7">
    <brk id="29" max="11" man="1"/>
    <brk id="64" max="11" man="1"/>
    <brk id="87" max="11" man="1"/>
    <brk id="105" max="11" man="1"/>
    <brk id="125" max="11" man="1"/>
    <brk id="149" max="11" man="1"/>
    <brk id="167" max="11" man="1"/>
  </rowBreaks>
  <ignoredErrors>
    <ignoredError sqref="F81" numberStoredAsText="1"/>
  </ignoredError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6-7 год.</vt:lpstr>
      <vt:lpstr>'6-7 год.'!Print_Area</vt:lpstr>
      <vt:lpstr>'6-7 год.'!Print_Titles</vt:lpstr>
    </vt:vector>
  </TitlesOfParts>
  <Company>Prosveta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Tania</dc:creator>
  <cp:lastModifiedBy>Gabriela Naydenova</cp:lastModifiedBy>
  <cp:lastPrinted>2023-05-11T11:55:20Z</cp:lastPrinted>
  <dcterms:created xsi:type="dcterms:W3CDTF">2010-02-08T11:37:33Z</dcterms:created>
  <dcterms:modified xsi:type="dcterms:W3CDTF">2023-05-11T14:39:58Z</dcterms:modified>
</cp:coreProperties>
</file>