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нев-23-24\gOTOVI\"/>
    </mc:Choice>
  </mc:AlternateContent>
  <xr:revisionPtr revIDLastSave="0" documentId="13_ncr:1_{CB7C04EF-6452-46C6-8121-D51A3AE495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5-6 год." sheetId="3" r:id="rId1"/>
  </sheets>
  <definedNames>
    <definedName name="_xlnm.Print_Area" localSheetId="0">'5-6 год.'!$A$1:$K$158</definedName>
    <definedName name="_xlnm.Print_Titles" localSheetId="0">'5-6 год.'!$122:$124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3" l="1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E79" i="3" l="1"/>
  <c r="L144" i="3" l="1"/>
  <c r="L145" i="3"/>
  <c r="L146" i="3"/>
  <c r="L147" i="3"/>
  <c r="L148" i="3"/>
  <c r="L125" i="3"/>
  <c r="C95" i="3" l="1"/>
  <c r="B112" i="3"/>
  <c r="B118" i="3"/>
  <c r="B101" i="3"/>
  <c r="F74" i="3"/>
  <c r="I148" i="3"/>
  <c r="M148" i="3" s="1"/>
  <c r="J148" i="3" s="1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25" i="3"/>
  <c r="I127" i="3"/>
  <c r="M127" i="3" s="1"/>
  <c r="J127" i="3" s="1"/>
  <c r="I128" i="3"/>
  <c r="M128" i="3" s="1"/>
  <c r="J128" i="3" s="1"/>
  <c r="I129" i="3"/>
  <c r="M129" i="3" s="1"/>
  <c r="J129" i="3" s="1"/>
  <c r="I130" i="3"/>
  <c r="M130" i="3" s="1"/>
  <c r="J130" i="3" s="1"/>
  <c r="I131" i="3"/>
  <c r="M131" i="3" s="1"/>
  <c r="J131" i="3" s="1"/>
  <c r="I132" i="3"/>
  <c r="M132" i="3" s="1"/>
  <c r="J132" i="3" s="1"/>
  <c r="I133" i="3"/>
  <c r="M133" i="3" s="1"/>
  <c r="J133" i="3" s="1"/>
  <c r="I134" i="3"/>
  <c r="M134" i="3" s="1"/>
  <c r="J134" i="3" s="1"/>
  <c r="I135" i="3"/>
  <c r="M135" i="3" s="1"/>
  <c r="J135" i="3" s="1"/>
  <c r="I136" i="3"/>
  <c r="M136" i="3" s="1"/>
  <c r="J136" i="3" s="1"/>
  <c r="I137" i="3"/>
  <c r="M137" i="3" s="1"/>
  <c r="J137" i="3" s="1"/>
  <c r="I138" i="3"/>
  <c r="M138" i="3" s="1"/>
  <c r="J138" i="3" s="1"/>
  <c r="I139" i="3"/>
  <c r="M139" i="3" s="1"/>
  <c r="J139" i="3" s="1"/>
  <c r="I140" i="3"/>
  <c r="M140" i="3" s="1"/>
  <c r="J140" i="3" s="1"/>
  <c r="I141" i="3"/>
  <c r="M141" i="3" s="1"/>
  <c r="J141" i="3" s="1"/>
  <c r="I142" i="3"/>
  <c r="M142" i="3" s="1"/>
  <c r="J142" i="3" s="1"/>
  <c r="I143" i="3"/>
  <c r="M143" i="3" s="1"/>
  <c r="J143" i="3" s="1"/>
  <c r="I144" i="3"/>
  <c r="M144" i="3" s="1"/>
  <c r="J144" i="3" s="1"/>
  <c r="I145" i="3"/>
  <c r="M145" i="3" s="1"/>
  <c r="J145" i="3" s="1"/>
  <c r="I146" i="3"/>
  <c r="M146" i="3" s="1"/>
  <c r="J146" i="3" s="1"/>
  <c r="I147" i="3"/>
  <c r="M147" i="3" s="1"/>
  <c r="J147" i="3" s="1"/>
  <c r="I125" i="3"/>
  <c r="M125" i="3" s="1"/>
  <c r="J125" i="3" s="1"/>
  <c r="I126" i="3"/>
  <c r="M126" i="3" s="1"/>
  <c r="J126" i="3" s="1"/>
  <c r="B78" i="3"/>
  <c r="E117" i="3"/>
  <c r="M117" i="3" s="1"/>
  <c r="F117" i="3" s="1"/>
  <c r="E100" i="3"/>
  <c r="E83" i="3"/>
  <c r="M81" i="3" s="1"/>
  <c r="F96" i="3"/>
  <c r="F113" i="3"/>
  <c r="M98" i="3" l="1"/>
  <c r="F100" i="3" s="1"/>
  <c r="F101" i="3" s="1"/>
  <c r="K146" i="3"/>
  <c r="K140" i="3"/>
  <c r="M82" i="3"/>
  <c r="F83" i="3" s="1"/>
  <c r="F84" i="3" s="1"/>
  <c r="K132" i="3"/>
  <c r="K138" i="3"/>
  <c r="K125" i="3"/>
  <c r="F118" i="3"/>
  <c r="K137" i="3"/>
  <c r="K143" i="3"/>
  <c r="K141" i="3"/>
  <c r="K136" i="3"/>
  <c r="K126" i="3"/>
  <c r="O98" i="3"/>
  <c r="K144" i="3"/>
  <c r="K135" i="3"/>
  <c r="K129" i="3"/>
  <c r="K139" i="3"/>
  <c r="K127" i="3"/>
  <c r="K128" i="3"/>
  <c r="K145" i="3"/>
  <c r="K142" i="3"/>
  <c r="K147" i="3"/>
  <c r="K134" i="3"/>
  <c r="K131" i="3"/>
  <c r="K130" i="3"/>
  <c r="K148" i="3"/>
  <c r="K133" i="3"/>
  <c r="K149" i="3" l="1"/>
  <c r="J153" i="3" s="1"/>
</calcChain>
</file>

<file path=xl/sharedStrings.xml><?xml version="1.0" encoding="utf-8"?>
<sst xmlns="http://schemas.openxmlformats.org/spreadsheetml/2006/main" count="195" uniqueCount="127">
  <si>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</si>
  <si>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</si>
  <si>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</si>
  <si>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</si>
  <si>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</si>
  <si>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</si>
  <si>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</si>
  <si>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</si>
  <si>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</si>
  <si>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</si>
  <si>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</si>
  <si>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</si>
  <si>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Издателство „Cuadernos Rubio“/„Просвета“</t>
  </si>
  <si>
    <t>Наименование на помагалото</t>
  </si>
  <si>
    <t xml:space="preserve">М. Стоянова и др.  </t>
  </si>
  <si>
    <t xml:space="preserve">Л. Спиридонова и др.  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</si>
  <si>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</si>
  <si>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</si>
  <si>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</si>
  <si>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</si>
  <si>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</si>
  <si>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</si>
  <si>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</si>
  <si>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</si>
  <si>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</si>
  <si>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</si>
  <si>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</si>
  <si>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</si>
  <si>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</si>
  <si>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</si>
  <si>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</si>
  <si>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„АБВ☺игри“. Част 2. Зима</t>
  </si>
  <si>
    <t>„АБВ☺игри“. Част 3. Пролет</t>
  </si>
  <si>
    <t>„АБВ☺игри“. Част 4. Лято</t>
  </si>
  <si>
    <t>Наименование на познавателната книжка</t>
  </si>
  <si>
    <t>Г. Иванов</t>
  </si>
  <si>
    <t xml:space="preserve">Д. Коларска и др.  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</si>
  <si>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</si>
  <si>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</si>
  <si>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</si>
  <si>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</si>
  <si>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</si>
  <si>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r>
      <t xml:space="preserve">Общ брой групи 5 - 6 години: </t>
    </r>
    <r>
      <rPr>
        <sz val="8"/>
        <rFont val="Times New Roman"/>
        <family val="1"/>
        <charset val="204"/>
      </rPr>
      <t/>
    </r>
  </si>
  <si>
    <t xml:space="preserve">Общ брой деца 5 - 6 години: </t>
  </si>
  <si>
    <t>Комплект „Чуден свят“ за 5 - 6 години</t>
  </si>
  <si>
    <t>Комплект „АБВ☺игри“ за 5 - 6 години</t>
  </si>
  <si>
    <t>Комплект „Ръка за ръка“ за 5 - 6 години</t>
  </si>
  <si>
    <t>В. Ванева, Т. Велинова</t>
  </si>
  <si>
    <t>Р. Генков, О. Занков</t>
  </si>
  <si>
    <t>„АБВ☺игри“. Част 1. Eсен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</si>
  <si>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</si>
  <si>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</si>
  <si>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</si>
  <si>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</si>
  <si>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</si>
  <si>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</si>
  <si>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</si>
  <si>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</si>
  <si>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</si>
  <si>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</si>
  <si>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</si>
  <si>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</si>
  <si>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</si>
  <si>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</si>
  <si>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</si>
  <si>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</si>
  <si>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Изд. „Cuadernos Rubio“/„Просвета“</t>
  </si>
  <si>
    <t>Издателство „Tessloff“/
„Просвета“</t>
  </si>
  <si>
    <t>Ценa с ТО</t>
  </si>
  <si>
    <t>АБВ☺игри. Част 1. Есен</t>
  </si>
  <si>
    <t>АБВ☺игри. Част 2. Зима</t>
  </si>
  <si>
    <t>АБВ☺игри. Част 3. Пролет</t>
  </si>
  <si>
    <t>АБВ☺игри. Част 4. Лято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</si>
  <si>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</si>
  <si>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</si>
  <si>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</si>
  <si>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</si>
  <si>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Играя и пиша. Книжка 2 за 5 - 6 години</t>
  </si>
  <si>
    <t>Играя и пиша. Книжка 4 за 5 - 6 години</t>
  </si>
  <si>
    <t>Броя и смятам. Уча се да разпознавам фигури и мерки“. Книжка 3 за 5 - 6 години</t>
  </si>
  <si>
    <t>Математически вълшебства, 5 - 6 години</t>
  </si>
  <si>
    <t>В цената на комплект познавателни книжки е включена търговската отстъпка.</t>
  </si>
  <si>
    <t>АБВ☺игри. Част 5. Есен, Зима, Пролет, Лято</t>
  </si>
  <si>
    <t>„АБВ☺игри“. Част 5. Есен, Зима, Пролет, Лято</t>
  </si>
  <si>
    <t>Сума с ТО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</si>
  <si>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</si>
  <si>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</si>
  <si>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</si>
  <si>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</si>
  <si>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</si>
  <si>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</si>
  <si>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</si>
  <si>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</si>
  <si>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</si>
  <si>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</si>
  <si>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</si>
  <si>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</si>
  <si>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</si>
  <si>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</si>
  <si>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</si>
  <si>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</si>
  <si>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t>Заявки за помагала за III възрастова група (5 - 6 години)</t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</si>
  <si>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</si>
  <si>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</si>
  <si>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</si>
  <si>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</si>
  <si>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</si>
  <si>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</si>
  <si>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</si>
  <si>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</si>
  <si>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…….......................................</t>
  </si>
  <si>
    <t xml:space="preserve">Държава:      </t>
  </si>
  <si>
    <t>……..............................................................................................................................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</si>
  <si>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</si>
  <si>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</si>
  <si>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</si>
  <si>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</si>
  <si>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………………………...........................................</t>
  </si>
  <si>
    <t>2. BGN/EUR/USD</t>
  </si>
  <si>
    <t>………………………….........................................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</si>
  <si>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</si>
  <si>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>за закупуване на познавателни книжки и помагала за III възрастова група (5 - 6 години)
за деца, живеещи в чужбина, за учебната 2023/2024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</si>
  <si>
    <t>За учителя получавате екземпляр от книжките.
(Mоля, отбележете при необходимост.)</t>
  </si>
  <si>
    <r>
      <t xml:space="preserve">Към комплекта получавате книга за учителя и  </t>
    </r>
    <r>
      <rPr>
        <b/>
        <sz val="10"/>
        <rFont val="Times New Roman"/>
        <family val="1"/>
        <charset val="204"/>
      </rPr>
      <t>музикален диск.</t>
    </r>
  </si>
  <si>
    <t>СУМА С ДДС:</t>
  </si>
  <si>
    <t>СУМA С ДДС:</t>
  </si>
  <si>
    <t>ОБЩО СУМА
 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</si>
</sst>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49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165" fontId="1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2" fontId="3" fillId="0" borderId="0" xfId="0" applyNumberFormat="1" applyFont="1"/>
    <xf numFmtId="0" fontId="30" fillId="0" borderId="0" xfId="0" applyFont="1"/>
    <xf numFmtId="0" fontId="31" fillId="26" borderId="12" xfId="0" applyFont="1" applyFill="1" applyBorder="1" applyAlignment="1">
      <alignment horizontal="center" vertical="center" wrapText="1"/>
    </xf>
    <xf numFmtId="0" fontId="31" fillId="26" borderId="11" xfId="0" applyFont="1" applyFill="1" applyBorder="1" applyAlignment="1">
      <alignment horizontal="left" vertical="center"/>
    </xf>
    <xf numFmtId="1" fontId="31" fillId="0" borderId="11" xfId="0" applyNumberFormat="1" applyFont="1" applyBorder="1" applyAlignment="1" applyProtection="1">
      <alignment horizontal="center" vertical="center"/>
      <protection locked="0"/>
    </xf>
    <xf numFmtId="1" fontId="31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/>
    <xf numFmtId="164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horizontal="left"/>
    </xf>
    <xf numFmtId="0" fontId="32" fillId="0" borderId="10" xfId="0" applyFont="1" applyBorder="1" applyAlignment="1">
      <alignment vertical="center" wrapText="1"/>
    </xf>
    <xf numFmtId="164" fontId="33" fillId="0" borderId="13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" fontId="33" fillId="0" borderId="10" xfId="0" applyNumberFormat="1" applyFont="1" applyBorder="1" applyAlignment="1" applyProtection="1">
      <alignment horizontal="center" vertical="center" wrapText="1"/>
      <protection locked="0"/>
    </xf>
    <xf numFmtId="165" fontId="32" fillId="0" borderId="0" xfId="0" applyNumberFormat="1" applyFont="1" applyAlignment="1">
      <alignment vertical="center"/>
    </xf>
    <xf numFmtId="164" fontId="31" fillId="0" borderId="13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 wrapText="1"/>
    </xf>
    <xf numFmtId="1" fontId="33" fillId="0" borderId="13" xfId="0" applyNumberFormat="1" applyFont="1" applyBorder="1" applyAlignment="1" applyProtection="1">
      <alignment horizontal="center" vertical="center" wrapText="1"/>
      <protection locked="0"/>
    </xf>
    <xf numFmtId="164" fontId="30" fillId="0" borderId="10" xfId="0" applyNumberFormat="1" applyFont="1" applyBorder="1" applyAlignment="1">
      <alignment horizontal="center" vertical="center"/>
    </xf>
    <xf numFmtId="1" fontId="31" fillId="0" borderId="10" xfId="0" applyNumberFormat="1" applyFont="1" applyBorder="1" applyAlignment="1" applyProtection="1">
      <alignment horizontal="center" vertical="center" wrapText="1"/>
      <protection locked="0"/>
    </xf>
    <xf numFmtId="1" fontId="34" fillId="24" borderId="10" xfId="0" applyNumberFormat="1" applyFont="1" applyFill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164" fontId="33" fillId="0" borderId="33" xfId="0" applyNumberFormat="1" applyFont="1" applyBorder="1" applyAlignment="1">
      <alignment horizontal="center" vertical="center" wrapText="1"/>
    </xf>
    <xf numFmtId="9" fontId="32" fillId="0" borderId="34" xfId="0" applyNumberFormat="1" applyFont="1" applyBorder="1" applyAlignment="1">
      <alignment horizontal="center" vertical="center" wrapText="1"/>
    </xf>
    <xf numFmtId="165" fontId="32" fillId="25" borderId="33" xfId="0" applyNumberFormat="1" applyFont="1" applyFill="1" applyBorder="1" applyAlignment="1">
      <alignment horizontal="center" vertical="center" wrapText="1"/>
    </xf>
    <xf numFmtId="165" fontId="25" fillId="0" borderId="14" xfId="0" applyNumberFormat="1" applyFont="1" applyBorder="1"/>
    <xf numFmtId="0" fontId="31" fillId="0" borderId="33" xfId="0" applyFont="1" applyBorder="1" applyAlignment="1">
      <alignment horizontal="center" vertical="center" wrapText="1"/>
    </xf>
    <xf numFmtId="164" fontId="31" fillId="0" borderId="3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27" borderId="12" xfId="0" applyFont="1" applyFill="1" applyBorder="1" applyAlignment="1">
      <alignment vertical="center"/>
    </xf>
    <xf numFmtId="9" fontId="30" fillId="0" borderId="34" xfId="0" applyNumberFormat="1" applyFont="1" applyBorder="1" applyAlignment="1">
      <alignment horizontal="center" vertical="center" wrapText="1"/>
    </xf>
    <xf numFmtId="165" fontId="30" fillId="0" borderId="33" xfId="0" applyNumberFormat="1" applyFont="1" applyBorder="1" applyAlignment="1">
      <alignment horizontal="center" vertical="center" wrapText="1"/>
    </xf>
    <xf numFmtId="0" fontId="35" fillId="27" borderId="15" xfId="0" applyFont="1" applyFill="1" applyBorder="1" applyAlignment="1">
      <alignment horizontal="center" vertical="center" wrapText="1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1" fontId="32" fillId="0" borderId="33" xfId="0" applyNumberFormat="1" applyFont="1" applyBorder="1" applyAlignment="1" applyProtection="1">
      <alignment horizontal="center" vertical="center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164" fontId="33" fillId="26" borderId="12" xfId="0" applyNumberFormat="1" applyFont="1" applyFill="1" applyBorder="1" applyAlignment="1">
      <alignment horizontal="right" vertical="center" wrapText="1" indent="1"/>
    </xf>
    <xf numFmtId="165" fontId="36" fillId="26" borderId="10" xfId="0" applyNumberFormat="1" applyFont="1" applyFill="1" applyBorder="1" applyAlignment="1">
      <alignment horizontal="center" vertical="center"/>
    </xf>
    <xf numFmtId="165" fontId="33" fillId="26" borderId="10" xfId="0" applyNumberFormat="1" applyFont="1" applyFill="1" applyBorder="1" applyAlignment="1">
      <alignment horizontal="center" vertical="center"/>
    </xf>
    <xf numFmtId="165" fontId="33" fillId="26" borderId="10" xfId="0" applyNumberFormat="1" applyFont="1" applyFill="1" applyBorder="1" applyAlignment="1">
      <alignment vertical="center" wrapText="1"/>
    </xf>
    <xf numFmtId="165" fontId="31" fillId="26" borderId="10" xfId="0" applyNumberFormat="1" applyFont="1" applyFill="1" applyBorder="1" applyAlignment="1">
      <alignment horizontal="center" vertical="center"/>
    </xf>
    <xf numFmtId="165" fontId="31" fillId="26" borderId="33" xfId="0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left" vertical="center"/>
    </xf>
    <xf numFmtId="0" fontId="33" fillId="27" borderId="10" xfId="0" applyFont="1" applyFill="1" applyBorder="1" applyAlignment="1">
      <alignment horizontal="center"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vertical="center" wrapText="1"/>
    </xf>
    <xf numFmtId="165" fontId="29" fillId="0" borderId="10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 applyProtection="1">
      <alignment horizontal="center" vertical="center"/>
      <protection locked="0"/>
    </xf>
    <xf numFmtId="164" fontId="37" fillId="0" borderId="0" xfId="0" applyNumberFormat="1" applyFont="1" applyAlignment="1">
      <alignment horizontal="left" vertical="center" wrapText="1"/>
    </xf>
    <xf numFmtId="164" fontId="32" fillId="0" borderId="0" xfId="0" applyNumberFormat="1" applyFont="1" applyAlignment="1">
      <alignment vertical="center" wrapText="1"/>
    </xf>
    <xf numFmtId="164" fontId="33" fillId="0" borderId="16" xfId="0" applyNumberFormat="1" applyFont="1" applyBorder="1" applyAlignment="1">
      <alignment vertical="center" wrapText="1"/>
    </xf>
    <xf numFmtId="164" fontId="33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vertical="center"/>
    </xf>
    <xf numFmtId="165" fontId="43" fillId="0" borderId="10" xfId="0" applyNumberFormat="1" applyFont="1" applyBorder="1" applyAlignment="1">
      <alignment horizontal="center" vertical="center"/>
    </xf>
    <xf numFmtId="1" fontId="43" fillId="0" borderId="10" xfId="0" applyNumberFormat="1" applyFont="1" applyBorder="1" applyAlignment="1" applyProtection="1">
      <alignment horizontal="center" vertical="center"/>
      <protection locked="0"/>
    </xf>
    <xf numFmtId="9" fontId="43" fillId="24" borderId="10" xfId="0" applyNumberFormat="1" applyFont="1" applyFill="1" applyBorder="1" applyAlignment="1">
      <alignment horizontal="center" vertical="center"/>
    </xf>
    <xf numFmtId="0" fontId="43" fillId="25" borderId="10" xfId="0" applyFont="1" applyFill="1" applyBorder="1" applyAlignment="1">
      <alignment vertical="center" wrapText="1"/>
    </xf>
    <xf numFmtId="164" fontId="43" fillId="0" borderId="10" xfId="0" applyNumberFormat="1" applyFont="1" applyBorder="1" applyAlignment="1">
      <alignment horizontal="left" vertical="center" wrapText="1"/>
    </xf>
    <xf numFmtId="164" fontId="43" fillId="24" borderId="10" xfId="0" applyNumberFormat="1" applyFont="1" applyFill="1" applyBorder="1" applyAlignment="1">
      <alignment vertical="center" wrapText="1"/>
    </xf>
    <xf numFmtId="0" fontId="43" fillId="24" borderId="10" xfId="0" applyFont="1" applyFill="1" applyBorder="1" applyAlignment="1">
      <alignment vertical="center" wrapText="1"/>
    </xf>
    <xf numFmtId="165" fontId="43" fillId="24" borderId="10" xfId="0" applyNumberFormat="1" applyFont="1" applyFill="1" applyBorder="1" applyAlignment="1">
      <alignment horizontal="center" vertical="center"/>
    </xf>
    <xf numFmtId="1" fontId="43" fillId="24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Font="1" applyBorder="1" applyAlignment="1">
      <alignment vertical="center" wrapText="1"/>
    </xf>
    <xf numFmtId="164" fontId="43" fillId="24" borderId="10" xfId="0" applyNumberFormat="1" applyFont="1" applyFill="1" applyBorder="1" applyAlignment="1">
      <alignment horizontal="left" vertical="center" wrapText="1"/>
    </xf>
    <xf numFmtId="9" fontId="29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165" fontId="46" fillId="0" borderId="14" xfId="0" applyNumberFormat="1" applyFont="1" applyBorder="1"/>
    <xf numFmtId="165" fontId="4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21" xfId="0" applyFont="1" applyBorder="1"/>
    <xf numFmtId="165" fontId="48" fillId="0" borderId="10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165" fontId="26" fillId="0" borderId="13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9" fillId="25" borderId="10" xfId="0" applyNumberFormat="1" applyFont="1" applyFill="1" applyBorder="1" applyAlignment="1">
      <alignment horizontal="center" vertical="center"/>
    </xf>
    <xf numFmtId="165" fontId="29" fillId="24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164" fontId="30" fillId="0" borderId="0" xfId="0" applyNumberFormat="1" applyFont="1" applyAlignment="1">
      <alignment vertical="center" wrapText="1"/>
    </xf>
    <xf numFmtId="165" fontId="31" fillId="26" borderId="43" xfId="0" applyNumberFormat="1" applyFont="1" applyFill="1" applyBorder="1" applyAlignment="1">
      <alignment horizontal="right" vertical="center" wrapText="1" indent="1"/>
    </xf>
    <xf numFmtId="0" fontId="38" fillId="0" borderId="0" xfId="0" applyFont="1" applyBorder="1" applyAlignment="1">
      <alignment horizontal="center" vertical="center" wrapText="1"/>
    </xf>
    <xf numFmtId="9" fontId="43" fillId="24" borderId="43" xfId="0" applyNumberFormat="1" applyFont="1" applyFill="1" applyBorder="1" applyAlignment="1">
      <alignment horizontal="center" vertical="center"/>
    </xf>
    <xf numFmtId="165" fontId="43" fillId="0" borderId="4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45" fillId="0" borderId="0" xfId="0" applyFont="1" applyAlignment="1" applyProtection="1">
      <alignment horizontal="center"/>
      <protection locked="0"/>
    </xf>
    <xf numFmtId="0" fontId="44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164" fontId="30" fillId="0" borderId="10" xfId="0" applyNumberFormat="1" applyFont="1" applyBorder="1" applyAlignment="1">
      <alignment horizontal="left" vertical="center"/>
    </xf>
    <xf numFmtId="0" fontId="31" fillId="26" borderId="10" xfId="38" applyFont="1" applyFill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28" borderId="35" xfId="0" applyFont="1" applyFill="1" applyBorder="1" applyAlignment="1">
      <alignment vertical="center" wrapText="1"/>
    </xf>
    <xf numFmtId="0" fontId="33" fillId="28" borderId="38" xfId="0" applyFont="1" applyFill="1" applyBorder="1" applyAlignment="1">
      <alignment vertical="center" wrapText="1"/>
    </xf>
    <xf numFmtId="0" fontId="33" fillId="28" borderId="36" xfId="0" applyFont="1" applyFill="1" applyBorder="1" applyAlignment="1">
      <alignment vertical="center" wrapText="1"/>
    </xf>
    <xf numFmtId="0" fontId="33" fillId="26" borderId="42" xfId="0" applyFont="1" applyFill="1" applyBorder="1" applyAlignment="1">
      <alignment horizontal="right" vertical="center" wrapText="1" indent="1"/>
    </xf>
    <xf numFmtId="0" fontId="33" fillId="26" borderId="17" xfId="0" applyFont="1" applyFill="1" applyBorder="1" applyAlignment="1">
      <alignment horizontal="right" vertical="center" wrapText="1" indent="1"/>
    </xf>
    <xf numFmtId="164" fontId="37" fillId="0" borderId="16" xfId="0" applyNumberFormat="1" applyFont="1" applyBorder="1" applyAlignment="1">
      <alignment horizontal="center" vertical="center" wrapText="1"/>
    </xf>
    <xf numFmtId="164" fontId="37" fillId="0" borderId="17" xfId="0" applyNumberFormat="1" applyFont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164" fontId="37" fillId="0" borderId="18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9" fillId="0" borderId="3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28" borderId="35" xfId="0" applyFont="1" applyFill="1" applyBorder="1" applyAlignment="1">
      <alignment vertical="center" wrapText="1"/>
    </xf>
    <xf numFmtId="0" fontId="31" fillId="28" borderId="38" xfId="0" applyFont="1" applyFill="1" applyBorder="1" applyAlignment="1">
      <alignment vertical="center" wrapText="1"/>
    </xf>
    <xf numFmtId="0" fontId="31" fillId="28" borderId="36" xfId="0" applyFont="1" applyFill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top" wrapText="1"/>
    </xf>
    <xf numFmtId="0" fontId="30" fillId="0" borderId="10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164" fontId="37" fillId="0" borderId="16" xfId="0" applyNumberFormat="1" applyFont="1" applyBorder="1" applyAlignment="1">
      <alignment horizontal="right" wrapText="1"/>
    </xf>
    <xf numFmtId="164" fontId="37" fillId="0" borderId="17" xfId="0" applyNumberFormat="1" applyFont="1" applyBorder="1" applyAlignment="1">
      <alignment horizontal="right" wrapText="1"/>
    </xf>
    <xf numFmtId="164" fontId="37" fillId="0" borderId="0" xfId="0" applyNumberFormat="1" applyFont="1" applyAlignment="1">
      <alignment horizontal="right" wrapText="1"/>
    </xf>
    <xf numFmtId="164" fontId="37" fillId="0" borderId="18" xfId="0" applyNumberFormat="1" applyFont="1" applyBorder="1" applyAlignment="1">
      <alignment horizontal="right" wrapText="1"/>
    </xf>
    <xf numFmtId="0" fontId="30" fillId="0" borderId="0" xfId="38" applyFont="1" applyAlignment="1" applyProtection="1">
      <alignment horizontal="center"/>
      <protection locked="0"/>
    </xf>
    <xf numFmtId="0" fontId="31" fillId="0" borderId="0" xfId="0" applyFont="1" applyAlignment="1">
      <alignment horizontal="left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wrapText="1"/>
    </xf>
    <xf numFmtId="0" fontId="37" fillId="0" borderId="41" xfId="0" applyFont="1" applyBorder="1" applyAlignment="1">
      <alignment horizontal="center" wrapText="1"/>
    </xf>
    <xf numFmtId="0" fontId="31" fillId="0" borderId="0" xfId="0" applyFont="1" applyAlignment="1" applyProtection="1">
      <alignment horizontal="left" vertical="center"/>
      <protection locked="0"/>
    </xf>
    <xf numFmtId="164" fontId="33" fillId="0" borderId="16" xfId="0" applyNumberFormat="1" applyFont="1" applyBorder="1" applyAlignment="1">
      <alignment horizontal="center" vertical="center" wrapText="1"/>
    </xf>
    <xf numFmtId="164" fontId="33" fillId="0" borderId="17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18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0" fillId="29" borderId="0" xfId="0" applyFont="1" applyFill="1" applyAlignment="1">
      <alignment horizontal="center" vertical="center" wrapText="1"/>
    </xf>
    <xf numFmtId="0" fontId="41" fillId="0" borderId="0" xfId="34" applyFont="1" applyAlignment="1" applyProtection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165" fontId="33" fillId="26" borderId="14" xfId="0" applyNumberFormat="1" applyFont="1" applyFill="1" applyBorder="1" applyAlignment="1">
      <alignment horizontal="center" vertical="center"/>
    </xf>
    <xf numFmtId="165" fontId="33" fillId="26" borderId="22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right" vertical="center" wrapText="1" indent="1"/>
    </xf>
    <xf numFmtId="0" fontId="32" fillId="0" borderId="35" xfId="0" applyFont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0" fontId="33" fillId="26" borderId="13" xfId="0" applyFont="1" applyFill="1" applyBorder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top" wrapText="1"/>
    </xf>
    <xf numFmtId="164" fontId="30" fillId="0" borderId="0" xfId="0" applyNumberFormat="1" applyFont="1" applyAlignment="1">
      <alignment horizontal="center" vertical="top" wrapText="1"/>
    </xf>
    <xf numFmtId="164" fontId="39" fillId="0" borderId="16" xfId="0" applyNumberFormat="1" applyFont="1" applyBorder="1" applyAlignment="1">
      <alignment horizontal="center" vertical="center" wrapText="1"/>
    </xf>
    <xf numFmtId="164" fontId="39" fillId="0" borderId="17" xfId="0" applyNumberFormat="1" applyFont="1" applyBorder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18" xfId="0" applyNumberFormat="1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28" xfId="0" applyFont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164" fontId="33" fillId="0" borderId="12" xfId="0" applyNumberFormat="1" applyFont="1" applyBorder="1" applyAlignment="1">
      <alignment horizontal="center" vertical="center" wrapText="1"/>
    </xf>
    <xf numFmtId="164" fontId="33" fillId="0" borderId="1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1" fillId="26" borderId="10" xfId="0" applyFont="1" applyFill="1" applyBorder="1" applyAlignment="1">
      <alignment horizontal="center" vertical="center" wrapText="1"/>
    </xf>
    <xf numFmtId="0" fontId="26" fillId="0" borderId="0" xfId="0" applyFont="1" applyProtection="1">
      <protection locked="0"/>
    </xf>
    <xf numFmtId="164" fontId="31" fillId="0" borderId="0" xfId="0" applyNumberFormat="1" applyFont="1" applyAlignment="1">
      <alignment horizontal="center" vertical="center" wrapText="1"/>
    </xf>
    <xf numFmtId="0" fontId="31" fillId="0" borderId="29" xfId="0" applyFont="1" applyBorder="1" applyAlignment="1">
      <alignment horizontal="center"/>
    </xf>
    <xf numFmtId="0" fontId="30" fillId="0" borderId="0" xfId="38" applyFont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26" borderId="10" xfId="0" applyFont="1" applyFill="1" applyBorder="1" applyAlignment="1">
      <alignment horizontal="right" vertical="center" wrapText="1" indent="1"/>
    </xf>
    <xf numFmtId="0" fontId="31" fillId="26" borderId="44" xfId="0" applyFont="1" applyFill="1" applyBorder="1" applyAlignment="1">
      <alignment horizontal="right" vertical="center" indent="1"/>
    </xf>
    <xf numFmtId="0" fontId="31" fillId="26" borderId="45" xfId="0" applyFont="1" applyFill="1" applyBorder="1" applyAlignment="1">
      <alignment horizontal="right" vertical="center" indent="1"/>
    </xf>
    <xf numFmtId="0" fontId="31" fillId="26" borderId="31" xfId="0" applyFont="1" applyFill="1" applyBorder="1" applyAlignment="1">
      <alignment horizontal="right" vertical="center" indent="1"/>
    </xf>
    <xf numFmtId="0" fontId="31" fillId="26" borderId="32" xfId="0" applyFont="1" applyFill="1" applyBorder="1" applyAlignment="1">
      <alignment horizontal="right" vertical="center" indent="1"/>
    </xf>
    <xf numFmtId="0" fontId="24" fillId="0" borderId="0" xfId="38" applyFont="1" applyAlignment="1">
      <alignment horizontal="center" vertical="center"/>
    </xf>
    <xf numFmtId="0" fontId="30" fillId="0" borderId="35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164" fontId="38" fillId="26" borderId="20" xfId="0" applyNumberFormat="1" applyFont="1" applyFill="1" applyBorder="1" applyAlignment="1">
      <alignment horizontal="right" vertical="center" wrapText="1"/>
    </xf>
    <xf numFmtId="164" fontId="38" fillId="26" borderId="23" xfId="0" applyNumberFormat="1" applyFont="1" applyFill="1" applyBorder="1" applyAlignment="1">
      <alignment horizontal="right" vertical="center" wrapText="1"/>
    </xf>
    <xf numFmtId="164" fontId="38" fillId="26" borderId="24" xfId="0" applyNumberFormat="1" applyFont="1" applyFill="1" applyBorder="1" applyAlignment="1">
      <alignment horizontal="right" vertical="center" wrapText="1"/>
    </xf>
    <xf numFmtId="164" fontId="38" fillId="26" borderId="25" xfId="0" applyNumberFormat="1" applyFont="1" applyFill="1" applyBorder="1" applyAlignment="1">
      <alignment horizontal="right" vertical="center" wrapText="1"/>
    </xf>
    <xf numFmtId="164" fontId="38" fillId="26" borderId="26" xfId="0" applyNumberFormat="1" applyFont="1" applyFill="1" applyBorder="1" applyAlignment="1">
      <alignment horizontal="right" vertical="center" wrapText="1"/>
    </xf>
    <xf numFmtId="164" fontId="38" fillId="26" borderId="27" xfId="0" applyNumberFormat="1" applyFont="1" applyFill="1" applyBorder="1" applyAlignment="1">
      <alignment horizontal="right" vertical="center" wrapText="1"/>
    </xf>
    <xf numFmtId="2" fontId="38" fillId="26" borderId="21" xfId="0" applyNumberFormat="1" applyFont="1" applyFill="1" applyBorder="1" applyAlignment="1">
      <alignment horizontal="center" vertical="center"/>
    </xf>
    <xf numFmtId="2" fontId="38" fillId="26" borderId="23" xfId="0" applyNumberFormat="1" applyFont="1" applyFill="1" applyBorder="1" applyAlignment="1">
      <alignment horizontal="center" vertical="center"/>
    </xf>
    <xf numFmtId="2" fontId="38" fillId="26" borderId="0" xfId="0" applyNumberFormat="1" applyFont="1" applyFill="1" applyAlignment="1">
      <alignment horizontal="center" vertical="center"/>
    </xf>
    <xf numFmtId="2" fontId="38" fillId="26" borderId="25" xfId="0" applyNumberFormat="1" applyFont="1" applyFill="1" applyBorder="1" applyAlignment="1">
      <alignment horizontal="center" vertical="center"/>
    </xf>
    <xf numFmtId="2" fontId="38" fillId="26" borderId="30" xfId="0" applyNumberFormat="1" applyFont="1" applyFill="1" applyBorder="1" applyAlignment="1">
      <alignment horizontal="center" vertical="center"/>
    </xf>
    <xf numFmtId="2" fontId="38" fillId="26" borderId="27" xfId="0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0" xfId="0" applyFont="1" applyBorder="1" applyAlignment="1">
      <alignment horizontal="center" vertical="center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3-2024-g/#chu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15</xdr:row>
      <xdr:rowOff>105782</xdr:rowOff>
    </xdr:from>
    <xdr:to>
      <xdr:col>10</xdr:col>
      <xdr:colOff>803889</xdr:colOff>
      <xdr:row>18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92570" y="3858632"/>
          <a:ext cx="3307694" cy="6181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11</xdr:row>
      <xdr:rowOff>79643</xdr:rowOff>
    </xdr:from>
    <xdr:to>
      <xdr:col>10</xdr:col>
      <xdr:colOff>803889</xdr:colOff>
      <xdr:row>15</xdr:row>
      <xdr:rowOff>47624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92570" y="2994293"/>
          <a:ext cx="3307694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6</xdr:row>
      <xdr:rowOff>76200</xdr:rowOff>
    </xdr:from>
    <xdr:to>
      <xdr:col>10</xdr:col>
      <xdr:colOff>803889</xdr:colOff>
      <xdr:row>11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92570" y="1990725"/>
          <a:ext cx="3307694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7</xdr:col>
      <xdr:colOff>3496</xdr:colOff>
      <xdr:row>63</xdr:row>
      <xdr:rowOff>95542</xdr:rowOff>
    </xdr:from>
    <xdr:ext cx="2933147" cy="1409408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32921" y="7429792"/>
          <a:ext cx="2930204" cy="1409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200" b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7</xdr:col>
      <xdr:colOff>5394</xdr:colOff>
      <xdr:row>69</xdr:row>
      <xdr:rowOff>41257</xdr:rowOff>
    </xdr:from>
    <xdr:to>
      <xdr:col>10</xdr:col>
      <xdr:colOff>803874</xdr:colOff>
      <xdr:row>73</xdr:row>
      <xdr:rowOff>62662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34819" y="9099532"/>
          <a:ext cx="2928305" cy="12787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4762</xdr:colOff>
      <xdr:row>73</xdr:row>
      <xdr:rowOff>167493</xdr:rowOff>
    </xdr:from>
    <xdr:to>
      <xdr:col>10</xdr:col>
      <xdr:colOff>803819</xdr:colOff>
      <xdr:row>83</xdr:row>
      <xdr:rowOff>247649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67537" y="17236293"/>
          <a:ext cx="2932657" cy="32138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86</xdr:row>
      <xdr:rowOff>0</xdr:rowOff>
    </xdr:from>
    <xdr:to>
      <xdr:col>10</xdr:col>
      <xdr:colOff>803881</xdr:colOff>
      <xdr:row>91</xdr:row>
      <xdr:rowOff>47625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32687" y="14525625"/>
          <a:ext cx="2930437" cy="1485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endParaRPr lang="bg-BG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3262</xdr:colOff>
      <xdr:row>91</xdr:row>
      <xdr:rowOff>241767</xdr:rowOff>
    </xdr:from>
    <xdr:to>
      <xdr:col>10</xdr:col>
      <xdr:colOff>803881</xdr:colOff>
      <xdr:row>95</xdr:row>
      <xdr:rowOff>390525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832687" y="15519867"/>
          <a:ext cx="2930437" cy="13393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7</xdr:col>
      <xdr:colOff>3262</xdr:colOff>
      <xdr:row>96</xdr:row>
      <xdr:rowOff>28575</xdr:rowOff>
    </xdr:from>
    <xdr:to>
      <xdr:col>10</xdr:col>
      <xdr:colOff>803881</xdr:colOff>
      <xdr:row>101</xdr:row>
      <xdr:rowOff>190499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966037" y="24431625"/>
          <a:ext cx="2934219" cy="19811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„АБВ☺игри“,  получава: </a:t>
          </a:r>
          <a:b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ct val="1000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699649</xdr:colOff>
      <xdr:row>102</xdr:row>
      <xdr:rowOff>380998</xdr:rowOff>
    </xdr:from>
    <xdr:to>
      <xdr:col>10</xdr:col>
      <xdr:colOff>803923</xdr:colOff>
      <xdr:row>109</xdr:row>
      <xdr:rowOff>3809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18509" y="20621623"/>
          <a:ext cx="2944616" cy="1790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707995</xdr:colOff>
      <xdr:row>109</xdr:row>
      <xdr:rowOff>76201</xdr:rowOff>
    </xdr:from>
    <xdr:to>
      <xdr:col>10</xdr:col>
      <xdr:colOff>803919</xdr:colOff>
      <xdr:row>112</xdr:row>
      <xdr:rowOff>219075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956395" y="28708351"/>
          <a:ext cx="2943899" cy="13525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6</xdr:col>
      <xdr:colOff>695326</xdr:colOff>
      <xdr:row>112</xdr:row>
      <xdr:rowOff>266700</xdr:rowOff>
    </xdr:from>
    <xdr:to>
      <xdr:col>10</xdr:col>
      <xdr:colOff>790575</xdr:colOff>
      <xdr:row>118</xdr:row>
      <xdr:rowOff>161925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943726" y="30108525"/>
          <a:ext cx="2943224" cy="2181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119</xdr:row>
      <xdr:rowOff>485775</xdr:rowOff>
    </xdr:from>
    <xdr:to>
      <xdr:col>10</xdr:col>
      <xdr:colOff>813428</xdr:colOff>
      <xdr:row>120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29</xdr:row>
      <xdr:rowOff>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CAA6322E-3191-41F3-BA12-4E7C9B242406}"/>
            </a:ext>
          </a:extLst>
        </xdr:cNvPr>
        <xdr:cNvSpPr txBox="1"/>
      </xdr:nvSpPr>
      <xdr:spPr>
        <a:xfrm>
          <a:off x="2666999" y="7067550"/>
          <a:ext cx="4438650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EDB1FDA1-B0B2-4F66-8DB1-6374F9683432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F5F6FEA1-CE6E-4E21-B0EF-0D1852F77ADC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6</xdr:col>
      <xdr:colOff>352425</xdr:colOff>
      <xdr:row>18</xdr:row>
      <xdr:rowOff>161926</xdr:rowOff>
    </xdr:from>
    <xdr:to>
      <xdr:col>10</xdr:col>
      <xdr:colOff>809625</xdr:colOff>
      <xdr:row>27</xdr:row>
      <xdr:rowOff>95251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0825" y="4543426"/>
          <a:ext cx="3305175" cy="2114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t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8"/>
  <sheetViews>
    <sheetView showGridLines="0" showRowColHeaders="0" showZeros="0" tabSelected="1" showRuler="0" zoomScale="110" zoomScaleNormal="110" zoomScaleSheetLayoutView="100" zoomScalePageLayoutView="89" workbookViewId="0">
      <selection activeCell="B11" sqref="B11:F11"/>
    </sheetView>
  </sheetViews>
  <sheetFormatPr defaultColWidth="0" defaultRowHeight="15" zeroHeight="1" x14ac:dyDescent="0.25"/>
  <cols>
    <col min="1" max="1" width="2" style="2" customWidth="1"/>
    <col min="2" max="2" width="3.7109375" style="2" customWidth="1"/>
    <col min="3" max="3" width="43.140625" style="2" customWidth="1"/>
    <col min="4" max="4" width="17.5703125" style="2" customWidth="1"/>
    <col min="5" max="5" width="14.28515625" style="2" customWidth="1"/>
    <col min="6" max="6" width="13" style="7" customWidth="1"/>
    <col min="7" max="7" width="10.7109375" style="3" customWidth="1"/>
    <col min="8" max="8" width="9.5703125" style="2" customWidth="1"/>
    <col min="9" max="9" width="11.85546875" style="2" customWidth="1"/>
    <col min="10" max="10" width="10.5703125" style="2" customWidth="1"/>
    <col min="11" max="11" width="12.42578125" style="2" customWidth="1"/>
    <col min="12" max="12" width="44.85546875" style="2" hidden="1" customWidth="1"/>
    <col min="13" max="13" width="7.85546875" style="2" hidden="1" customWidth="1"/>
    <col min="14" max="14" width="3.140625" style="2" hidden="1" customWidth="1"/>
    <col min="15" max="15" width="7.42578125" style="2" hidden="1" customWidth="1"/>
    <col min="16" max="16" width="32.42578125" style="2" hidden="1" customWidth="1"/>
    <col min="17" max="17" width="3.140625" style="2" hidden="1" customWidth="1"/>
    <col min="18" max="16384" width="9.140625" style="2" hidden="1"/>
  </cols>
  <sheetData>
    <row r="1" spans="2:11" s="1" customFormat="1" ht="27" customHeight="1" x14ac:dyDescent="0.25">
      <c r="B1" s="175" t="s">
        <v>16</v>
      </c>
      <c r="C1" s="175"/>
      <c r="D1" s="175"/>
      <c r="E1" s="175"/>
      <c r="F1" s="175"/>
      <c r="G1" s="175"/>
      <c r="H1" s="175"/>
      <c r="I1" s="175"/>
      <c r="J1" s="175"/>
      <c r="K1" s="175"/>
    </row>
    <row r="2" spans="2:11" s="108" customFormat="1" ht="21.75" customHeight="1" x14ac:dyDescent="0.2">
      <c r="B2" s="176" t="s">
        <v>17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2:11" s="8" customFormat="1" ht="21.75" customHeight="1" x14ac:dyDescent="0.25">
      <c r="B3" s="177" t="s">
        <v>74</v>
      </c>
      <c r="C3" s="177"/>
      <c r="D3" s="177"/>
      <c r="E3" s="177"/>
      <c r="F3" s="177"/>
      <c r="G3" s="177"/>
      <c r="H3" s="177"/>
      <c r="I3" s="177"/>
      <c r="J3" s="177"/>
      <c r="K3" s="177"/>
    </row>
    <row r="4" spans="2:11" s="8" customFormat="1" ht="15" customHeight="1" x14ac:dyDescent="0.25">
      <c r="B4" s="138" t="s">
        <v>121</v>
      </c>
      <c r="C4" s="138"/>
      <c r="D4" s="138"/>
      <c r="E4" s="138"/>
      <c r="F4" s="138"/>
      <c r="G4" s="138"/>
      <c r="H4" s="138"/>
      <c r="I4" s="138"/>
      <c r="J4" s="138"/>
      <c r="K4" s="138"/>
    </row>
    <row r="5" spans="2:11" s="8" customFormat="1" ht="15" customHeight="1" x14ac:dyDescent="0.25"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2:11" s="8" customFormat="1" ht="50.25" customHeight="1" x14ac:dyDescent="0.25"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2:11" s="8" customFormat="1" ht="15" customHeight="1" x14ac:dyDescent="0.25">
      <c r="B7" s="194"/>
      <c r="C7" s="194"/>
      <c r="D7" s="194"/>
      <c r="E7" s="194"/>
      <c r="F7" s="194"/>
      <c r="G7" s="194"/>
      <c r="H7" s="194"/>
      <c r="I7" s="194"/>
      <c r="J7" s="194"/>
      <c r="K7" s="194"/>
    </row>
    <row r="8" spans="2:11" s="8" customFormat="1" ht="15" customHeight="1" x14ac:dyDescent="0.25"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2:11" s="8" customFormat="1" ht="15.75" x14ac:dyDescent="0.25"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pans="2:11" s="1" customFormat="1" ht="17.100000000000001" customHeight="1" x14ac:dyDescent="0.25"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2:11" s="1" customFormat="1" ht="17.100000000000001" customHeight="1" x14ac:dyDescent="0.25">
      <c r="B11" s="166" t="s">
        <v>90</v>
      </c>
      <c r="C11" s="166"/>
      <c r="D11" s="166"/>
      <c r="E11" s="166"/>
      <c r="F11" s="166"/>
      <c r="G11" s="194"/>
      <c r="H11" s="194"/>
      <c r="I11" s="194"/>
      <c r="J11" s="194"/>
      <c r="K11" s="194"/>
    </row>
    <row r="12" spans="2:11" s="1" customFormat="1" ht="17.100000000000001" customHeight="1" x14ac:dyDescent="0.25">
      <c r="B12" s="197" t="s">
        <v>88</v>
      </c>
      <c r="C12" s="197"/>
      <c r="D12" s="197"/>
      <c r="E12" s="197"/>
      <c r="F12" s="197"/>
      <c r="G12" s="194"/>
      <c r="H12" s="194"/>
      <c r="I12" s="194"/>
      <c r="J12" s="194"/>
      <c r="K12" s="194"/>
    </row>
    <row r="13" spans="2:11" s="1" customFormat="1" ht="17.100000000000001" customHeight="1" x14ac:dyDescent="0.25">
      <c r="B13" s="166" t="s">
        <v>89</v>
      </c>
      <c r="C13" s="166"/>
      <c r="D13" s="166"/>
      <c r="E13" s="166"/>
      <c r="F13" s="166"/>
      <c r="G13" s="194"/>
      <c r="H13" s="194"/>
      <c r="I13" s="194"/>
      <c r="J13" s="194"/>
      <c r="K13" s="194"/>
    </row>
    <row r="14" spans="2:11" s="1" customFormat="1" ht="17.100000000000001" customHeight="1" x14ac:dyDescent="0.25">
      <c r="B14" s="166" t="s">
        <v>91</v>
      </c>
      <c r="C14" s="166"/>
      <c r="D14" s="166"/>
      <c r="E14" s="166"/>
      <c r="F14" s="166"/>
      <c r="G14" s="194"/>
      <c r="H14" s="194"/>
      <c r="I14" s="194"/>
      <c r="J14" s="194"/>
      <c r="K14" s="194"/>
    </row>
    <row r="15" spans="2:11" s="1" customFormat="1" ht="17.100000000000001" customHeight="1" x14ac:dyDescent="0.25">
      <c r="B15" s="166" t="s">
        <v>92</v>
      </c>
      <c r="C15" s="166"/>
      <c r="D15" s="166"/>
      <c r="E15" s="166"/>
      <c r="F15" s="166"/>
      <c r="G15" s="194"/>
      <c r="H15" s="194"/>
      <c r="I15" s="194"/>
      <c r="J15" s="194"/>
      <c r="K15" s="194"/>
    </row>
    <row r="16" spans="2:11" s="1" customFormat="1" ht="17.100000000000001" customHeight="1" x14ac:dyDescent="0.25">
      <c r="B16" s="166" t="s">
        <v>85</v>
      </c>
      <c r="C16" s="166"/>
      <c r="D16" s="166"/>
      <c r="E16" s="166"/>
      <c r="F16" s="166"/>
      <c r="G16" s="194"/>
      <c r="H16" s="194"/>
      <c r="I16" s="194"/>
      <c r="J16" s="194"/>
      <c r="K16" s="194"/>
    </row>
    <row r="17" spans="1:11" s="1" customFormat="1" ht="17.100000000000001" customHeight="1" x14ac:dyDescent="0.25">
      <c r="B17" s="166" t="s">
        <v>96</v>
      </c>
      <c r="C17" s="166"/>
      <c r="D17" s="166"/>
      <c r="E17" s="166"/>
      <c r="F17" s="166"/>
      <c r="G17" s="194"/>
      <c r="H17" s="194"/>
      <c r="I17" s="194"/>
      <c r="J17" s="194"/>
      <c r="K17" s="194"/>
    </row>
    <row r="18" spans="1:11" s="1" customFormat="1" ht="17.100000000000001" customHeight="1" x14ac:dyDescent="0.25">
      <c r="B18" s="166" t="s">
        <v>93</v>
      </c>
      <c r="C18" s="166"/>
      <c r="D18" s="166"/>
      <c r="E18" s="166"/>
      <c r="F18" s="166"/>
      <c r="G18" s="194"/>
      <c r="H18" s="194"/>
      <c r="I18" s="194"/>
      <c r="J18" s="194"/>
      <c r="K18" s="194"/>
    </row>
    <row r="19" spans="1:11" s="1" customFormat="1" ht="17.100000000000001" customHeight="1" x14ac:dyDescent="0.25">
      <c r="B19" s="166" t="s">
        <v>94</v>
      </c>
      <c r="C19" s="166"/>
      <c r="D19" s="166"/>
      <c r="E19" s="166"/>
      <c r="F19" s="166"/>
      <c r="G19" s="194"/>
      <c r="H19" s="194"/>
      <c r="I19" s="194"/>
      <c r="J19" s="194"/>
      <c r="K19" s="194"/>
    </row>
    <row r="20" spans="1:11" s="1" customFormat="1" ht="17.100000000000001" customHeight="1" x14ac:dyDescent="0.25">
      <c r="B20" s="166" t="s">
        <v>97</v>
      </c>
      <c r="C20" s="166"/>
      <c r="D20" s="166"/>
      <c r="E20" s="166"/>
      <c r="F20" s="166"/>
      <c r="G20" s="194"/>
      <c r="H20" s="194"/>
      <c r="I20" s="194"/>
      <c r="J20" s="194"/>
      <c r="K20" s="194"/>
    </row>
    <row r="21" spans="1:11" s="1" customFormat="1" ht="17.100000000000001" customHeight="1" x14ac:dyDescent="0.25">
      <c r="B21" s="166" t="s">
        <v>98</v>
      </c>
      <c r="C21" s="166"/>
      <c r="D21" s="166"/>
      <c r="E21" s="166"/>
      <c r="F21" s="166"/>
      <c r="G21" s="194"/>
      <c r="H21" s="194"/>
      <c r="I21" s="194"/>
      <c r="J21" s="194"/>
      <c r="K21" s="194"/>
    </row>
    <row r="22" spans="1:11" s="1" customFormat="1" ht="15.75" x14ac:dyDescent="0.25">
      <c r="B22" s="166" t="s">
        <v>95</v>
      </c>
      <c r="C22" s="166"/>
      <c r="D22" s="166"/>
      <c r="E22" s="166"/>
      <c r="F22" s="166"/>
      <c r="G22" s="194"/>
      <c r="H22" s="194"/>
      <c r="I22" s="194"/>
      <c r="J22" s="194"/>
      <c r="K22" s="194"/>
    </row>
    <row r="23" spans="1:11" s="1" customFormat="1" ht="15.75" x14ac:dyDescent="0.25">
      <c r="B23" s="174"/>
      <c r="C23" s="174"/>
      <c r="D23" s="174"/>
      <c r="E23" s="174"/>
      <c r="F23" s="174"/>
      <c r="G23" s="194"/>
      <c r="H23" s="194"/>
      <c r="I23" s="194"/>
      <c r="J23" s="194"/>
      <c r="K23" s="194"/>
    </row>
    <row r="24" spans="1:11" s="1" customFormat="1" ht="15.75" x14ac:dyDescent="0.25">
      <c r="B24" s="174"/>
      <c r="C24" s="174"/>
      <c r="D24" s="174"/>
      <c r="E24" s="174"/>
      <c r="F24" s="174"/>
      <c r="G24" s="194"/>
      <c r="H24" s="194"/>
      <c r="I24" s="194"/>
      <c r="J24" s="194"/>
      <c r="K24" s="194"/>
    </row>
    <row r="25" spans="1:11" s="1" customFormat="1" ht="25.5" customHeight="1" x14ac:dyDescent="0.25">
      <c r="B25" s="13"/>
      <c r="C25" s="14" t="s">
        <v>42</v>
      </c>
      <c r="D25" s="15"/>
      <c r="E25" s="196"/>
      <c r="F25" s="174"/>
      <c r="G25" s="194"/>
      <c r="H25" s="194"/>
      <c r="I25" s="194"/>
      <c r="J25" s="194"/>
      <c r="K25" s="194"/>
    </row>
    <row r="26" spans="1:11" s="1" customFormat="1" ht="29.25" customHeight="1" x14ac:dyDescent="0.25">
      <c r="B26" s="13"/>
      <c r="C26" s="14" t="s">
        <v>43</v>
      </c>
      <c r="D26" s="16"/>
      <c r="E26" s="196"/>
      <c r="F26" s="174"/>
      <c r="G26" s="194"/>
      <c r="H26" s="194"/>
      <c r="I26" s="194"/>
      <c r="J26" s="194"/>
      <c r="K26" s="194"/>
    </row>
    <row r="27" spans="1:11" s="1" customFormat="1" ht="20.25" customHeight="1" x14ac:dyDescent="0.25">
      <c r="B27" s="195"/>
      <c r="C27" s="195"/>
      <c r="D27" s="195"/>
      <c r="E27" s="195"/>
      <c r="F27" s="195"/>
      <c r="G27" s="194"/>
      <c r="H27" s="194"/>
      <c r="I27" s="194"/>
      <c r="J27" s="194"/>
      <c r="K27" s="194"/>
    </row>
    <row r="28" spans="1:11" s="1" customFormat="1" ht="15" customHeight="1" x14ac:dyDescent="0.25">
      <c r="B28" s="157"/>
      <c r="C28" s="157"/>
      <c r="D28" s="157"/>
      <c r="E28" s="157"/>
      <c r="F28" s="157"/>
      <c r="G28" s="157"/>
      <c r="H28" s="157"/>
      <c r="I28" s="157"/>
      <c r="J28" s="12"/>
      <c r="K28" s="12"/>
    </row>
    <row r="29" spans="1:11" x14ac:dyDescent="0.25"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11" s="83" customFormat="1" ht="23.25" customHeight="1" x14ac:dyDescent="0.25">
      <c r="A30" s="86"/>
      <c r="B30" s="84"/>
      <c r="C30" s="84"/>
      <c r="D30" s="84"/>
      <c r="E30" s="84"/>
      <c r="F30" s="88"/>
      <c r="G30" s="88"/>
      <c r="H30" s="89"/>
      <c r="I30" s="89"/>
      <c r="J30" s="89"/>
    </row>
    <row r="31" spans="1:11" customFormat="1" ht="15.75" x14ac:dyDescent="0.25">
      <c r="A31" s="86"/>
      <c r="J31" s="89"/>
    </row>
    <row r="32" spans="1:11" customFormat="1" ht="21.75" customHeight="1" x14ac:dyDescent="0.25">
      <c r="A32" s="86"/>
      <c r="B32" s="114" t="s">
        <v>109</v>
      </c>
      <c r="C32" s="114"/>
      <c r="D32" s="114"/>
      <c r="E32" s="114"/>
      <c r="F32" s="114"/>
      <c r="G32" s="115" t="s">
        <v>102</v>
      </c>
      <c r="H32" s="115"/>
      <c r="I32" s="115"/>
      <c r="J32" s="115"/>
    </row>
    <row r="33" spans="1:13" customFormat="1" ht="15.75" customHeight="1" x14ac:dyDescent="0.25">
      <c r="A33" s="86"/>
      <c r="B33" s="116" t="s">
        <v>103</v>
      </c>
      <c r="C33" s="116"/>
      <c r="D33" s="116"/>
      <c r="E33" s="116"/>
      <c r="F33" s="116"/>
      <c r="G33" s="116"/>
      <c r="H33" s="116"/>
      <c r="I33" s="116"/>
      <c r="J33" s="116"/>
    </row>
    <row r="34" spans="1:13" customFormat="1" ht="15.75" x14ac:dyDescent="0.25">
      <c r="A34" s="86"/>
      <c r="B34" s="84"/>
      <c r="C34" s="84"/>
      <c r="D34" s="84"/>
      <c r="E34" s="84"/>
      <c r="F34" s="85"/>
      <c r="G34" s="85"/>
      <c r="H34" s="85"/>
      <c r="I34" s="85"/>
      <c r="J34" s="89"/>
      <c r="K34" s="83"/>
      <c r="L34" s="83"/>
      <c r="M34" s="83"/>
    </row>
    <row r="35" spans="1:13" customFormat="1" ht="15.75" x14ac:dyDescent="0.25">
      <c r="A35" s="86"/>
      <c r="B35" s="84"/>
      <c r="C35" s="84"/>
      <c r="D35" s="84"/>
      <c r="E35" s="84"/>
      <c r="F35" s="85"/>
      <c r="G35" s="85"/>
      <c r="H35" s="85"/>
      <c r="I35" s="85"/>
      <c r="J35" s="89"/>
      <c r="K35" s="83"/>
      <c r="L35" s="83"/>
      <c r="M35" s="83"/>
    </row>
    <row r="36" spans="1:13" customFormat="1" ht="15.75" x14ac:dyDescent="0.25">
      <c r="A36" s="86"/>
      <c r="B36" s="90"/>
      <c r="C36" s="90"/>
      <c r="D36" s="90"/>
      <c r="E36" s="90"/>
      <c r="F36" s="90"/>
      <c r="G36" s="90"/>
      <c r="H36" s="90"/>
      <c r="I36" s="90"/>
      <c r="J36" s="89"/>
    </row>
    <row r="37" spans="1:13" customFormat="1" ht="15.75" x14ac:dyDescent="0.25">
      <c r="A37" s="86"/>
      <c r="B37" s="90"/>
      <c r="C37" s="90"/>
      <c r="D37" s="90"/>
      <c r="E37" s="90"/>
      <c r="J37" s="89"/>
    </row>
    <row r="38" spans="1:13" customFormat="1" ht="15.75" x14ac:dyDescent="0.25">
      <c r="A38" s="86"/>
      <c r="J38" s="89"/>
    </row>
    <row r="39" spans="1:13" customFormat="1" ht="15.75" x14ac:dyDescent="0.25">
      <c r="A39" s="86"/>
      <c r="J39" s="89"/>
    </row>
    <row r="40" spans="1:13" customFormat="1" ht="21" customHeight="1" x14ac:dyDescent="0.25">
      <c r="A40" s="86"/>
      <c r="B40" s="117" t="s">
        <v>104</v>
      </c>
      <c r="C40" s="117"/>
      <c r="D40" s="117"/>
      <c r="E40" s="117"/>
      <c r="F40" s="117"/>
      <c r="G40" s="117"/>
      <c r="H40" s="117"/>
      <c r="I40" s="117"/>
      <c r="J40" s="89"/>
    </row>
    <row r="41" spans="1:13" customFormat="1" ht="15" customHeight="1" x14ac:dyDescent="0.25">
      <c r="A41" s="86"/>
      <c r="B41" s="2"/>
      <c r="C41" s="2"/>
      <c r="D41" s="2"/>
      <c r="E41" s="91"/>
      <c r="F41" s="91"/>
      <c r="G41" s="3"/>
      <c r="H41" s="2"/>
      <c r="I41" s="118" t="s">
        <v>110</v>
      </c>
      <c r="J41" s="118"/>
      <c r="K41" s="83"/>
      <c r="L41" s="83"/>
      <c r="M41" s="83"/>
    </row>
    <row r="42" spans="1:13" customFormat="1" ht="15.75" x14ac:dyDescent="0.25">
      <c r="A42" s="86"/>
      <c r="B42" s="92"/>
      <c r="C42" s="2"/>
      <c r="D42" s="2"/>
      <c r="E42" s="84"/>
      <c r="F42" s="85"/>
      <c r="G42" s="3"/>
      <c r="H42" s="2"/>
      <c r="I42" s="119" t="s">
        <v>105</v>
      </c>
      <c r="J42" s="119"/>
      <c r="K42" s="83"/>
      <c r="L42" s="83"/>
      <c r="M42" s="83"/>
    </row>
    <row r="43" spans="1:13" customFormat="1" ht="15.75" x14ac:dyDescent="0.25">
      <c r="A43" s="86"/>
      <c r="J43" s="89"/>
    </row>
    <row r="44" spans="1:13" customFormat="1" ht="15" customHeight="1" x14ac:dyDescent="0.25">
      <c r="A44" s="86"/>
      <c r="B44" s="117" t="s">
        <v>106</v>
      </c>
      <c r="C44" s="117"/>
      <c r="D44" s="117"/>
      <c r="E44" s="117"/>
      <c r="F44" s="117"/>
      <c r="G44" s="117"/>
      <c r="H44" s="117"/>
      <c r="I44" s="117"/>
      <c r="J44" s="89"/>
      <c r="K44" s="83"/>
      <c r="L44" s="83"/>
      <c r="M44" s="83"/>
    </row>
    <row r="45" spans="1:13" customFormat="1" ht="15.75" x14ac:dyDescent="0.25">
      <c r="A45" s="86"/>
      <c r="J45" s="89"/>
    </row>
    <row r="46" spans="1:13" customFormat="1" ht="15" customHeight="1" x14ac:dyDescent="0.25">
      <c r="A46" s="86"/>
      <c r="B46" s="92"/>
      <c r="C46" s="93" t="s">
        <v>111</v>
      </c>
      <c r="D46" s="120" t="s">
        <v>112</v>
      </c>
      <c r="E46" s="120"/>
      <c r="F46" s="120"/>
      <c r="G46" s="120"/>
      <c r="H46" s="120"/>
      <c r="I46" s="120"/>
      <c r="J46" s="89"/>
    </row>
    <row r="47" spans="1:13" customFormat="1" ht="15" customHeight="1" x14ac:dyDescent="0.25">
      <c r="A47" s="86"/>
      <c r="B47" s="92"/>
      <c r="C47" s="94" t="s">
        <v>113</v>
      </c>
      <c r="D47" s="120" t="s">
        <v>112</v>
      </c>
      <c r="E47" s="120"/>
      <c r="F47" s="120"/>
      <c r="G47" s="120"/>
      <c r="H47" s="120"/>
      <c r="I47" s="120"/>
      <c r="J47" s="89"/>
    </row>
    <row r="48" spans="1:13" customFormat="1" ht="15.75" x14ac:dyDescent="0.25">
      <c r="A48" s="86"/>
      <c r="B48" s="92"/>
      <c r="C48" s="93" t="s">
        <v>114</v>
      </c>
      <c r="D48" s="120" t="s">
        <v>112</v>
      </c>
      <c r="E48" s="120"/>
      <c r="F48" s="120"/>
      <c r="G48" s="120"/>
      <c r="H48" s="120"/>
      <c r="I48" s="120"/>
      <c r="J48" s="89"/>
    </row>
    <row r="49" spans="1:11" customFormat="1" ht="15.75" x14ac:dyDescent="0.25">
      <c r="A49" s="86"/>
      <c r="B49" s="2"/>
      <c r="C49" s="202" t="s">
        <v>120</v>
      </c>
      <c r="D49" s="202"/>
      <c r="E49" s="202"/>
      <c r="F49" s="202"/>
      <c r="G49" s="202"/>
      <c r="H49" s="202"/>
      <c r="I49" s="202"/>
      <c r="J49" s="89"/>
    </row>
    <row r="50" spans="1:11" customFormat="1" ht="15.75" x14ac:dyDescent="0.25">
      <c r="A50" s="86"/>
      <c r="B50" s="92"/>
      <c r="C50" s="95" t="s">
        <v>115</v>
      </c>
      <c r="D50" s="120" t="s">
        <v>112</v>
      </c>
      <c r="E50" s="120"/>
      <c r="F50" s="120"/>
      <c r="G50" s="120"/>
      <c r="H50" s="120"/>
      <c r="I50" s="120"/>
      <c r="J50" s="89"/>
    </row>
    <row r="51" spans="1:11" customFormat="1" ht="15.75" x14ac:dyDescent="0.25">
      <c r="A51" s="86"/>
      <c r="B51" s="87"/>
      <c r="C51" s="87"/>
      <c r="D51" s="87"/>
      <c r="E51" s="87"/>
      <c r="F51" s="87"/>
      <c r="J51" s="89"/>
    </row>
    <row r="52" spans="1:11" customFormat="1" ht="15.75" x14ac:dyDescent="0.25">
      <c r="A52" s="86"/>
      <c r="B52" s="87"/>
      <c r="C52" s="87"/>
      <c r="D52" s="87"/>
      <c r="E52" s="87"/>
      <c r="F52" s="87"/>
      <c r="J52" s="89"/>
    </row>
    <row r="53" spans="1:11" customFormat="1" ht="15.75" x14ac:dyDescent="0.25">
      <c r="A53" s="86"/>
      <c r="B53" s="87"/>
      <c r="C53" s="87"/>
      <c r="D53" s="87"/>
      <c r="E53" s="87"/>
      <c r="F53" s="87"/>
      <c r="J53" s="89"/>
    </row>
    <row r="54" spans="1:11" customFormat="1" ht="15.75" x14ac:dyDescent="0.25">
      <c r="A54" s="86"/>
      <c r="B54" s="87"/>
      <c r="C54" s="87"/>
      <c r="D54" s="87"/>
      <c r="E54" s="87"/>
      <c r="F54" s="87"/>
      <c r="J54" s="89"/>
    </row>
    <row r="55" spans="1:11" customFormat="1" ht="15.75" x14ac:dyDescent="0.25">
      <c r="A55" s="86"/>
      <c r="B55" s="87"/>
      <c r="C55" s="87"/>
      <c r="D55" s="87"/>
      <c r="E55" s="87"/>
      <c r="F55" s="87"/>
      <c r="J55" s="89"/>
    </row>
    <row r="56" spans="1:11" customFormat="1" ht="15.75" x14ac:dyDescent="0.25">
      <c r="A56" s="86"/>
      <c r="B56" s="87"/>
      <c r="C56" s="87"/>
      <c r="D56" s="87"/>
      <c r="E56" s="87"/>
      <c r="F56" s="87"/>
      <c r="J56" s="89"/>
    </row>
    <row r="57" spans="1:11" customFormat="1" ht="15.75" x14ac:dyDescent="0.25">
      <c r="A57" s="8"/>
      <c r="B57" s="92"/>
      <c r="C57" s="96" t="s">
        <v>116</v>
      </c>
      <c r="D57" s="120" t="s">
        <v>117</v>
      </c>
      <c r="E57" s="120"/>
      <c r="F57" s="120"/>
      <c r="J57" s="89"/>
    </row>
    <row r="58" spans="1:11" customFormat="1" ht="15.75" x14ac:dyDescent="0.25">
      <c r="A58" s="86"/>
      <c r="B58" s="97"/>
      <c r="C58" s="92"/>
      <c r="D58" s="119" t="s">
        <v>107</v>
      </c>
      <c r="E58" s="119"/>
      <c r="F58" s="119"/>
      <c r="J58" s="89"/>
    </row>
    <row r="59" spans="1:11" customFormat="1" ht="15.75" x14ac:dyDescent="0.25">
      <c r="A59" s="86"/>
      <c r="B59" s="95"/>
      <c r="C59" s="87"/>
      <c r="D59" s="87"/>
      <c r="E59" s="87"/>
      <c r="F59" s="87"/>
      <c r="J59" s="89"/>
    </row>
    <row r="60" spans="1:11" customFormat="1" ht="15.75" x14ac:dyDescent="0.25">
      <c r="A60" s="86"/>
      <c r="B60" s="92"/>
      <c r="C60" s="96" t="s">
        <v>118</v>
      </c>
      <c r="D60" s="120" t="s">
        <v>119</v>
      </c>
      <c r="E60" s="120"/>
      <c r="F60" s="120"/>
      <c r="J60" s="89"/>
    </row>
    <row r="61" spans="1:11" customFormat="1" ht="15.75" x14ac:dyDescent="0.25">
      <c r="A61" s="86"/>
      <c r="B61" s="83"/>
      <c r="C61" s="92"/>
      <c r="D61" s="119" t="s">
        <v>108</v>
      </c>
      <c r="E61" s="119"/>
      <c r="F61" s="119"/>
      <c r="J61" s="89"/>
    </row>
    <row r="62" spans="1:11" customFormat="1" ht="15.75" x14ac:dyDescent="0.25">
      <c r="A62" s="86"/>
      <c r="J62" s="89"/>
    </row>
    <row r="63" spans="1:11" ht="28.5" customHeight="1" x14ac:dyDescent="0.25">
      <c r="B63" s="138" t="s">
        <v>81</v>
      </c>
      <c r="C63" s="138"/>
      <c r="D63" s="138"/>
      <c r="E63" s="138"/>
      <c r="F63" s="138"/>
      <c r="G63" s="138"/>
      <c r="H63" s="138"/>
      <c r="I63" s="138"/>
      <c r="J63" s="138"/>
      <c r="K63" s="138"/>
    </row>
    <row r="64" spans="1:11" ht="24" customHeight="1" x14ac:dyDescent="0.25">
      <c r="B64" s="201" t="s">
        <v>44</v>
      </c>
      <c r="C64" s="201"/>
      <c r="D64" s="201"/>
      <c r="E64" s="201"/>
      <c r="F64" s="201"/>
      <c r="G64" s="139"/>
      <c r="H64" s="139"/>
      <c r="I64" s="139"/>
      <c r="J64" s="139"/>
      <c r="K64" s="139"/>
    </row>
    <row r="65" spans="2:16" ht="33.75" customHeight="1" x14ac:dyDescent="0.25">
      <c r="B65" s="55" t="s">
        <v>0</v>
      </c>
      <c r="C65" s="55" t="s">
        <v>34</v>
      </c>
      <c r="D65" s="127" t="s">
        <v>1</v>
      </c>
      <c r="E65" s="127"/>
      <c r="F65" s="127"/>
      <c r="G65" s="139"/>
      <c r="H65" s="139"/>
      <c r="I65" s="139"/>
      <c r="J65" s="139"/>
      <c r="K65" s="139"/>
    </row>
    <row r="66" spans="2:16" ht="19.5" customHeight="1" x14ac:dyDescent="0.25">
      <c r="B66" s="18">
        <v>1</v>
      </c>
      <c r="C66" s="19" t="s">
        <v>18</v>
      </c>
      <c r="D66" s="141" t="s">
        <v>19</v>
      </c>
      <c r="E66" s="141"/>
      <c r="F66" s="141"/>
      <c r="G66" s="139"/>
      <c r="H66" s="139"/>
      <c r="I66" s="139"/>
      <c r="J66" s="139"/>
      <c r="K66" s="139"/>
    </row>
    <row r="67" spans="2:16" ht="19.5" customHeight="1" x14ac:dyDescent="0.25">
      <c r="B67" s="18">
        <v>2</v>
      </c>
      <c r="C67" s="19" t="s">
        <v>20</v>
      </c>
      <c r="D67" s="141" t="s">
        <v>24</v>
      </c>
      <c r="E67" s="141"/>
      <c r="F67" s="141"/>
      <c r="G67" s="139"/>
      <c r="H67" s="139"/>
      <c r="I67" s="139"/>
      <c r="J67" s="139"/>
      <c r="K67" s="139"/>
    </row>
    <row r="68" spans="2:16" ht="19.5" customHeight="1" x14ac:dyDescent="0.25">
      <c r="B68" s="18">
        <v>3</v>
      </c>
      <c r="C68" s="19" t="s">
        <v>21</v>
      </c>
      <c r="D68" s="54" t="s">
        <v>25</v>
      </c>
      <c r="E68" s="20"/>
      <c r="F68" s="54"/>
      <c r="G68" s="139"/>
      <c r="H68" s="139"/>
      <c r="I68" s="139"/>
      <c r="J68" s="139"/>
      <c r="K68" s="139"/>
    </row>
    <row r="69" spans="2:16" ht="19.7" customHeight="1" x14ac:dyDescent="0.25">
      <c r="B69" s="18">
        <v>4</v>
      </c>
      <c r="C69" s="19" t="s">
        <v>22</v>
      </c>
      <c r="D69" s="141" t="s">
        <v>26</v>
      </c>
      <c r="E69" s="141"/>
      <c r="F69" s="141"/>
      <c r="G69" s="139"/>
      <c r="H69" s="139"/>
      <c r="I69" s="139"/>
      <c r="J69" s="139"/>
      <c r="K69" s="139"/>
    </row>
    <row r="70" spans="2:16" ht="19.7" customHeight="1" x14ac:dyDescent="0.25">
      <c r="B70" s="18">
        <v>5</v>
      </c>
      <c r="C70" s="19" t="s">
        <v>29</v>
      </c>
      <c r="D70" s="141" t="s">
        <v>27</v>
      </c>
      <c r="E70" s="141"/>
      <c r="F70" s="141"/>
      <c r="G70" s="139"/>
      <c r="H70" s="139"/>
      <c r="I70" s="139"/>
      <c r="J70" s="139"/>
      <c r="K70" s="139"/>
    </row>
    <row r="71" spans="2:16" ht="30" customHeight="1" x14ac:dyDescent="0.25">
      <c r="B71" s="18">
        <v>6</v>
      </c>
      <c r="C71" s="21" t="s">
        <v>30</v>
      </c>
      <c r="D71" s="171" t="s">
        <v>27</v>
      </c>
      <c r="E71" s="172"/>
      <c r="F71" s="173"/>
      <c r="G71" s="139"/>
      <c r="H71" s="139"/>
      <c r="I71" s="139"/>
      <c r="J71" s="139"/>
      <c r="K71" s="139"/>
    </row>
    <row r="72" spans="2:16" ht="24.75" customHeight="1" x14ac:dyDescent="0.25">
      <c r="B72" s="17"/>
      <c r="C72" s="198" t="s">
        <v>6</v>
      </c>
      <c r="D72" s="199"/>
      <c r="E72" s="22" t="s">
        <v>10</v>
      </c>
      <c r="F72" s="22" t="s">
        <v>68</v>
      </c>
      <c r="G72" s="139"/>
      <c r="H72" s="139"/>
      <c r="I72" s="139"/>
      <c r="J72" s="139"/>
      <c r="K72" s="139"/>
    </row>
    <row r="73" spans="2:16" ht="23.25" customHeight="1" x14ac:dyDescent="0.25">
      <c r="B73" s="23"/>
      <c r="C73" s="167"/>
      <c r="D73" s="168"/>
      <c r="E73" s="24"/>
      <c r="F73" s="103">
        <v>40.64</v>
      </c>
      <c r="G73" s="139"/>
      <c r="H73" s="139"/>
      <c r="I73" s="139"/>
      <c r="J73" s="139"/>
      <c r="K73" s="139"/>
    </row>
    <row r="74" spans="2:16" ht="29.25" customHeight="1" thickBot="1" x14ac:dyDescent="0.3">
      <c r="B74" s="64"/>
      <c r="C74" s="169"/>
      <c r="D74" s="170"/>
      <c r="E74" s="48" t="s">
        <v>124</v>
      </c>
      <c r="F74" s="49">
        <f>E73*F73</f>
        <v>0</v>
      </c>
      <c r="G74" s="139"/>
      <c r="H74" s="139"/>
      <c r="I74" s="139"/>
      <c r="J74" s="139"/>
      <c r="K74" s="139"/>
    </row>
    <row r="75" spans="2:16" ht="26.25" x14ac:dyDescent="0.25">
      <c r="B75" s="193"/>
      <c r="C75" s="193"/>
      <c r="D75" s="193"/>
      <c r="E75" s="193"/>
      <c r="F75" s="25"/>
      <c r="G75" s="139"/>
      <c r="H75" s="139"/>
      <c r="I75" s="139"/>
      <c r="J75" s="139"/>
      <c r="K75" s="139"/>
      <c r="L75" s="10" t="s">
        <v>122</v>
      </c>
      <c r="M75" s="121" t="s">
        <v>87</v>
      </c>
      <c r="N75" s="122"/>
      <c r="O75" s="123"/>
      <c r="P75" s="10" t="s">
        <v>123</v>
      </c>
    </row>
    <row r="76" spans="2:16" ht="19.7" customHeight="1" x14ac:dyDescent="0.25">
      <c r="B76" s="126" t="s">
        <v>51</v>
      </c>
      <c r="C76" s="126"/>
      <c r="D76" s="126"/>
      <c r="E76" s="126"/>
      <c r="F76" s="126"/>
      <c r="G76" s="139"/>
      <c r="H76" s="139"/>
      <c r="I76" s="139"/>
      <c r="J76" s="139"/>
      <c r="K76" s="139"/>
    </row>
    <row r="77" spans="2:16" ht="33.75" customHeight="1" x14ac:dyDescent="0.25">
      <c r="B77" s="149" t="s">
        <v>23</v>
      </c>
      <c r="C77" s="149"/>
      <c r="D77" s="180" t="s">
        <v>28</v>
      </c>
      <c r="E77" s="180"/>
      <c r="F77" s="180"/>
      <c r="G77" s="139"/>
      <c r="H77" s="139"/>
      <c r="I77" s="139"/>
      <c r="J77" s="139"/>
      <c r="K77" s="139"/>
    </row>
    <row r="78" spans="2:16" ht="23.25" customHeight="1" x14ac:dyDescent="0.25">
      <c r="B78" s="152">
        <f>IF($E$73&gt;9,$L$75,IF(AND($E$73&gt;0,$E$73&lt;10),$M$75,0))</f>
        <v>0</v>
      </c>
      <c r="C78" s="152"/>
      <c r="D78" s="153"/>
      <c r="E78" s="26" t="s">
        <v>10</v>
      </c>
      <c r="F78" s="26" t="s">
        <v>65</v>
      </c>
      <c r="G78" s="139"/>
      <c r="H78" s="139"/>
      <c r="I78" s="139"/>
      <c r="J78" s="139"/>
      <c r="K78" s="139"/>
    </row>
    <row r="79" spans="2:16" ht="24.75" customHeight="1" x14ac:dyDescent="0.25">
      <c r="B79" s="154"/>
      <c r="C79" s="154"/>
      <c r="D79" s="155"/>
      <c r="E79" s="59">
        <f>E73</f>
        <v>0</v>
      </c>
      <c r="F79" s="27" t="s">
        <v>50</v>
      </c>
      <c r="G79" s="139"/>
      <c r="H79" s="139"/>
      <c r="I79" s="139"/>
      <c r="J79" s="139"/>
      <c r="K79" s="139"/>
    </row>
    <row r="80" spans="2:16" ht="16.5" customHeight="1" thickBot="1" x14ac:dyDescent="0.3">
      <c r="B80" s="63"/>
      <c r="C80" s="63"/>
      <c r="D80" s="63"/>
      <c r="E80" s="67"/>
      <c r="F80" s="68"/>
      <c r="G80" s="139"/>
      <c r="H80" s="139"/>
      <c r="I80" s="139"/>
      <c r="J80" s="139"/>
      <c r="K80" s="139"/>
    </row>
    <row r="81" spans="2:17" ht="26.25" customHeight="1" thickBot="1" x14ac:dyDescent="0.3">
      <c r="B81" s="128" t="s">
        <v>52</v>
      </c>
      <c r="C81" s="129"/>
      <c r="D81" s="129"/>
      <c r="E81" s="129"/>
      <c r="F81" s="130"/>
      <c r="G81" s="139"/>
      <c r="H81" s="139"/>
      <c r="I81" s="139"/>
      <c r="J81" s="139"/>
      <c r="K81" s="139"/>
      <c r="L81" s="2">
        <v>58.06</v>
      </c>
      <c r="M81" s="98">
        <f>IF(E83=0.5,L81/2,IF(E82=1,0,0))</f>
        <v>0</v>
      </c>
    </row>
    <row r="82" spans="2:17" ht="19.7" customHeight="1" thickBot="1" x14ac:dyDescent="0.3">
      <c r="B82" s="150" t="s">
        <v>53</v>
      </c>
      <c r="C82" s="151"/>
      <c r="D82" s="33" t="s">
        <v>10</v>
      </c>
      <c r="E82" s="33" t="s">
        <v>54</v>
      </c>
      <c r="F82" s="34" t="s">
        <v>55</v>
      </c>
      <c r="G82" s="139"/>
      <c r="H82" s="139"/>
      <c r="I82" s="139"/>
      <c r="J82" s="139"/>
      <c r="K82" s="139"/>
      <c r="L82" s="2">
        <v>58.06</v>
      </c>
      <c r="M82" s="98">
        <f>IF(E83=0.5,L81/2,IF(E83=1,0,0))</f>
        <v>0</v>
      </c>
    </row>
    <row r="83" spans="2:17" ht="27.75" customHeight="1" x14ac:dyDescent="0.25">
      <c r="B83" s="183" t="s">
        <v>44</v>
      </c>
      <c r="C83" s="184"/>
      <c r="D83" s="45"/>
      <c r="E83" s="35">
        <f>IF($E$73=0,0,IF(AND($E$73&gt;0,$E$73&lt;10),0.5,IF($E$73&gt;9,1,0)))</f>
        <v>0</v>
      </c>
      <c r="F83" s="36">
        <f>D83*M82</f>
        <v>0</v>
      </c>
      <c r="G83" s="139"/>
      <c r="H83" s="139"/>
      <c r="I83" s="139"/>
      <c r="J83" s="139"/>
      <c r="K83" s="139"/>
      <c r="M83" s="37"/>
    </row>
    <row r="84" spans="2:17" ht="32.25" customHeight="1" x14ac:dyDescent="0.25">
      <c r="B84" s="164">
        <f>IF($E$73&gt;9,$P$75,IF(AND($E$73&gt;0,$E$73&lt;10),$O$73,0))</f>
        <v>0</v>
      </c>
      <c r="C84" s="165"/>
      <c r="D84" s="131" t="s">
        <v>124</v>
      </c>
      <c r="E84" s="132"/>
      <c r="F84" s="110">
        <f>SUM(F83:F83)</f>
        <v>0</v>
      </c>
      <c r="G84" s="139"/>
      <c r="H84" s="139"/>
      <c r="I84" s="139"/>
      <c r="J84" s="139"/>
      <c r="K84" s="139"/>
    </row>
    <row r="85" spans="2:17" ht="27.75" customHeight="1" x14ac:dyDescent="0.25">
      <c r="B85" s="137" t="s">
        <v>81</v>
      </c>
      <c r="C85" s="137"/>
      <c r="D85" s="137"/>
      <c r="E85" s="137"/>
      <c r="F85" s="137"/>
      <c r="G85" s="137"/>
      <c r="H85" s="137"/>
      <c r="I85" s="137"/>
      <c r="J85" s="137"/>
      <c r="K85" s="137"/>
    </row>
    <row r="86" spans="2:17" ht="18.75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7" ht="19.7" customHeight="1" x14ac:dyDescent="0.25">
      <c r="B87" s="185" t="s">
        <v>45</v>
      </c>
      <c r="C87" s="185"/>
      <c r="D87" s="185"/>
      <c r="E87" s="185"/>
      <c r="F87" s="185"/>
      <c r="G87" s="139"/>
      <c r="H87" s="139"/>
      <c r="I87" s="139"/>
      <c r="J87" s="139"/>
      <c r="K87" s="139"/>
    </row>
    <row r="88" spans="2:17" ht="35.25" customHeight="1" x14ac:dyDescent="0.25">
      <c r="B88" s="55" t="s">
        <v>0</v>
      </c>
      <c r="C88" s="55" t="s">
        <v>34</v>
      </c>
      <c r="D88" s="127" t="s">
        <v>1</v>
      </c>
      <c r="E88" s="127"/>
      <c r="F88" s="127"/>
      <c r="G88" s="139"/>
      <c r="H88" s="139"/>
      <c r="I88" s="139"/>
      <c r="J88" s="139"/>
      <c r="K88" s="139"/>
    </row>
    <row r="89" spans="2:17" ht="20.100000000000001" customHeight="1" x14ac:dyDescent="0.25">
      <c r="B89" s="18">
        <v>1</v>
      </c>
      <c r="C89" s="54" t="s">
        <v>69</v>
      </c>
      <c r="D89" s="141" t="s">
        <v>36</v>
      </c>
      <c r="E89" s="141"/>
      <c r="F89" s="141"/>
      <c r="G89" s="139"/>
      <c r="H89" s="139"/>
      <c r="I89" s="139"/>
      <c r="J89" s="139"/>
      <c r="K89" s="139"/>
    </row>
    <row r="90" spans="2:17" ht="20.100000000000001" customHeight="1" x14ac:dyDescent="0.25">
      <c r="B90" s="18">
        <v>2</v>
      </c>
      <c r="C90" s="54" t="s">
        <v>70</v>
      </c>
      <c r="D90" s="141" t="s">
        <v>15</v>
      </c>
      <c r="E90" s="141"/>
      <c r="F90" s="141"/>
      <c r="G90" s="139"/>
      <c r="H90" s="139"/>
      <c r="I90" s="139"/>
      <c r="J90" s="139"/>
      <c r="K90" s="139"/>
    </row>
    <row r="91" spans="2:17" ht="20.100000000000001" customHeight="1" x14ac:dyDescent="0.25">
      <c r="B91" s="18">
        <v>3</v>
      </c>
      <c r="C91" s="54" t="s">
        <v>71</v>
      </c>
      <c r="D91" s="141" t="s">
        <v>14</v>
      </c>
      <c r="E91" s="141"/>
      <c r="F91" s="141"/>
      <c r="G91" s="139"/>
      <c r="H91" s="139"/>
      <c r="I91" s="139"/>
      <c r="J91" s="139"/>
      <c r="K91" s="139"/>
    </row>
    <row r="92" spans="2:17" ht="20.100000000000001" customHeight="1" x14ac:dyDescent="0.25">
      <c r="B92" s="18">
        <v>4</v>
      </c>
      <c r="C92" s="54" t="s">
        <v>72</v>
      </c>
      <c r="D92" s="141" t="s">
        <v>14</v>
      </c>
      <c r="E92" s="141"/>
      <c r="F92" s="141"/>
      <c r="G92" s="139"/>
      <c r="H92" s="139"/>
      <c r="I92" s="139"/>
      <c r="J92" s="139"/>
      <c r="K92" s="139"/>
    </row>
    <row r="93" spans="2:17" ht="20.100000000000001" customHeight="1" x14ac:dyDescent="0.25">
      <c r="B93" s="18">
        <v>5</v>
      </c>
      <c r="C93" s="28" t="s">
        <v>82</v>
      </c>
      <c r="D93" s="141" t="s">
        <v>14</v>
      </c>
      <c r="E93" s="141"/>
      <c r="F93" s="141"/>
      <c r="G93" s="139"/>
      <c r="H93" s="139"/>
      <c r="I93" s="139"/>
      <c r="J93" s="139"/>
      <c r="K93" s="139"/>
    </row>
    <row r="94" spans="2:17" ht="29.25" customHeight="1" x14ac:dyDescent="0.25">
      <c r="B94" s="163" t="s">
        <v>6</v>
      </c>
      <c r="C94" s="163"/>
      <c r="D94" s="163"/>
      <c r="E94" s="22" t="s">
        <v>10</v>
      </c>
      <c r="F94" s="22" t="s">
        <v>68</v>
      </c>
      <c r="G94" s="139"/>
      <c r="H94" s="139"/>
      <c r="I94" s="139"/>
      <c r="J94" s="139"/>
      <c r="K94" s="139"/>
      <c r="Q94" s="11"/>
    </row>
    <row r="95" spans="2:17" ht="25.5" customHeight="1" x14ac:dyDescent="0.25">
      <c r="B95" s="65"/>
      <c r="C95" s="133">
        <f>IF($E$95&gt;9,$L$75,IF(AND($E$95&gt;0,$E$95&lt;10),$M$75,0))</f>
        <v>0</v>
      </c>
      <c r="D95" s="134"/>
      <c r="E95" s="29"/>
      <c r="F95" s="104">
        <v>40.64</v>
      </c>
      <c r="G95" s="139"/>
      <c r="H95" s="139"/>
      <c r="I95" s="139"/>
      <c r="J95" s="139"/>
      <c r="K95" s="139"/>
      <c r="Q95" s="11"/>
    </row>
    <row r="96" spans="2:17" ht="33.75" customHeight="1" x14ac:dyDescent="0.25">
      <c r="B96" s="66"/>
      <c r="C96" s="135"/>
      <c r="D96" s="136"/>
      <c r="E96" s="48" t="s">
        <v>124</v>
      </c>
      <c r="F96" s="50">
        <f>E95*F95</f>
        <v>0</v>
      </c>
      <c r="G96" s="139"/>
      <c r="H96" s="139"/>
      <c r="I96" s="139"/>
      <c r="J96" s="139"/>
      <c r="K96" s="139"/>
      <c r="Q96" s="11"/>
    </row>
    <row r="97" spans="2:17" ht="16.5" thickBot="1" x14ac:dyDescent="0.3">
      <c r="B97" s="148"/>
      <c r="C97" s="148"/>
      <c r="D97" s="148"/>
      <c r="E97" s="148"/>
      <c r="F97" s="148"/>
      <c r="G97" s="139"/>
      <c r="H97" s="139"/>
      <c r="I97" s="139"/>
      <c r="J97" s="139"/>
      <c r="K97" s="139"/>
      <c r="Q97" s="11"/>
    </row>
    <row r="98" spans="2:17" ht="19.7" customHeight="1" thickBot="1" x14ac:dyDescent="0.3">
      <c r="B98" s="128" t="s">
        <v>52</v>
      </c>
      <c r="C98" s="129"/>
      <c r="D98" s="129"/>
      <c r="E98" s="129"/>
      <c r="F98" s="130"/>
      <c r="G98" s="139"/>
      <c r="H98" s="139"/>
      <c r="I98" s="139"/>
      <c r="J98" s="139"/>
      <c r="K98" s="139"/>
      <c r="L98" s="9">
        <v>58.07</v>
      </c>
      <c r="M98" s="37">
        <f>IF(E100=0.5,L98/2,IF(E100=1,0,0))</f>
        <v>0</v>
      </c>
      <c r="N98" s="37">
        <v>0</v>
      </c>
      <c r="O98" s="2" t="b">
        <f>IF(E100=1,"0 лв.")</f>
        <v>0</v>
      </c>
      <c r="Q98" s="11"/>
    </row>
    <row r="99" spans="2:17" ht="42" customHeight="1" x14ac:dyDescent="0.25">
      <c r="B99" s="150" t="s">
        <v>53</v>
      </c>
      <c r="C99" s="151"/>
      <c r="D99" s="33" t="s">
        <v>10</v>
      </c>
      <c r="E99" s="33" t="s">
        <v>54</v>
      </c>
      <c r="F99" s="34" t="s">
        <v>55</v>
      </c>
      <c r="G99" s="139"/>
      <c r="H99" s="139"/>
      <c r="I99" s="139"/>
      <c r="J99" s="139"/>
      <c r="K99" s="139"/>
      <c r="L99" s="9"/>
      <c r="M99" s="37"/>
    </row>
    <row r="100" spans="2:17" ht="27" customHeight="1" x14ac:dyDescent="0.25">
      <c r="B100" s="183" t="s">
        <v>45</v>
      </c>
      <c r="C100" s="184"/>
      <c r="D100" s="46"/>
      <c r="E100" s="35">
        <f>IF($E$95=0,0,IF(AND($E$95&gt;0,$E$95&lt;10),0.5,IF($E$95&gt;9,1,0)))</f>
        <v>0</v>
      </c>
      <c r="F100" s="36">
        <f>D100*M98</f>
        <v>0</v>
      </c>
      <c r="G100" s="139"/>
      <c r="H100" s="139"/>
      <c r="I100" s="139"/>
      <c r="J100" s="139"/>
      <c r="K100" s="139"/>
    </row>
    <row r="101" spans="2:17" ht="38.25" customHeight="1" x14ac:dyDescent="0.25">
      <c r="B101" s="181">
        <f>IF($E$95&gt;9,$P$75,IF(AND($D$468&gt;0,$E$95&lt;10),$O$95,0))</f>
        <v>0</v>
      </c>
      <c r="C101" s="181"/>
      <c r="D101" s="182" t="s">
        <v>125</v>
      </c>
      <c r="E101" s="182"/>
      <c r="F101" s="51">
        <f>SUM(F100:F100)</f>
        <v>0</v>
      </c>
      <c r="G101" s="139"/>
      <c r="H101" s="139"/>
      <c r="I101" s="139"/>
      <c r="J101" s="139"/>
      <c r="K101" s="139"/>
    </row>
    <row r="102" spans="2:17" ht="18.75" x14ac:dyDescent="0.25">
      <c r="B102" s="138" t="s">
        <v>87</v>
      </c>
      <c r="C102" s="138"/>
      <c r="D102" s="138"/>
      <c r="E102" s="138"/>
      <c r="F102" s="138"/>
      <c r="G102" s="138"/>
      <c r="H102" s="138"/>
      <c r="I102" s="138"/>
      <c r="J102" s="138"/>
      <c r="K102" s="138"/>
    </row>
    <row r="103" spans="2:17" ht="30.75" customHeight="1" x14ac:dyDescent="0.25">
      <c r="B103" s="187" t="s">
        <v>81</v>
      </c>
      <c r="C103" s="188"/>
      <c r="D103" s="188"/>
      <c r="E103" s="188"/>
      <c r="F103" s="188"/>
      <c r="G103" s="188"/>
      <c r="H103" s="188"/>
      <c r="I103" s="188"/>
      <c r="J103" s="188"/>
      <c r="K103" s="188"/>
    </row>
    <row r="104" spans="2:17" ht="31.15" customHeight="1" x14ac:dyDescent="0.25">
      <c r="B104" s="125" t="s">
        <v>46</v>
      </c>
      <c r="C104" s="125"/>
      <c r="D104" s="125"/>
      <c r="E104" s="125"/>
      <c r="F104" s="125"/>
      <c r="G104" s="139"/>
      <c r="H104" s="139"/>
      <c r="I104" s="139"/>
      <c r="J104" s="139"/>
      <c r="K104" s="139"/>
    </row>
    <row r="105" spans="2:17" ht="31.5" customHeight="1" x14ac:dyDescent="0.25">
      <c r="B105" s="56" t="s">
        <v>0</v>
      </c>
      <c r="C105" s="55" t="s">
        <v>34</v>
      </c>
      <c r="D105" s="147" t="s">
        <v>1</v>
      </c>
      <c r="E105" s="147"/>
      <c r="F105" s="147"/>
      <c r="G105" s="139"/>
      <c r="H105" s="139"/>
      <c r="I105" s="139"/>
      <c r="J105" s="139"/>
      <c r="K105" s="139"/>
    </row>
    <row r="106" spans="2:17" ht="19.7" customHeight="1" x14ac:dyDescent="0.25">
      <c r="B106" s="30">
        <v>1</v>
      </c>
      <c r="C106" s="57" t="s">
        <v>37</v>
      </c>
      <c r="D106" s="124" t="s">
        <v>5</v>
      </c>
      <c r="E106" s="124"/>
      <c r="F106" s="124"/>
      <c r="G106" s="139"/>
      <c r="H106" s="139"/>
      <c r="I106" s="139"/>
      <c r="J106" s="139"/>
      <c r="K106" s="139"/>
    </row>
    <row r="107" spans="2:17" ht="19.7" customHeight="1" x14ac:dyDescent="0.25">
      <c r="B107" s="30">
        <v>2</v>
      </c>
      <c r="C107" s="57" t="s">
        <v>38</v>
      </c>
      <c r="D107" s="124" t="s">
        <v>47</v>
      </c>
      <c r="E107" s="124"/>
      <c r="F107" s="124"/>
      <c r="G107" s="139"/>
      <c r="H107" s="139"/>
      <c r="I107" s="139"/>
      <c r="J107" s="139"/>
      <c r="K107" s="139"/>
    </row>
    <row r="108" spans="2:17" ht="19.7" customHeight="1" x14ac:dyDescent="0.25">
      <c r="B108" s="30">
        <v>3</v>
      </c>
      <c r="C108" s="57" t="s">
        <v>75</v>
      </c>
      <c r="D108" s="124" t="s">
        <v>11</v>
      </c>
      <c r="E108" s="124"/>
      <c r="F108" s="124"/>
      <c r="G108" s="139"/>
      <c r="H108" s="139"/>
      <c r="I108" s="139"/>
      <c r="J108" s="139"/>
      <c r="K108" s="139"/>
    </row>
    <row r="109" spans="2:17" ht="19.7" customHeight="1" x14ac:dyDescent="0.25">
      <c r="B109" s="30">
        <v>4</v>
      </c>
      <c r="C109" s="57" t="s">
        <v>39</v>
      </c>
      <c r="D109" s="124" t="s">
        <v>48</v>
      </c>
      <c r="E109" s="124"/>
      <c r="F109" s="124"/>
      <c r="G109" s="139"/>
      <c r="H109" s="139"/>
      <c r="I109" s="139"/>
      <c r="J109" s="139"/>
      <c r="K109" s="139"/>
    </row>
    <row r="110" spans="2:17" ht="19.7" customHeight="1" x14ac:dyDescent="0.25">
      <c r="B110" s="30">
        <v>5</v>
      </c>
      <c r="C110" s="57" t="s">
        <v>40</v>
      </c>
      <c r="D110" s="124" t="s">
        <v>35</v>
      </c>
      <c r="E110" s="124"/>
      <c r="F110" s="124"/>
      <c r="G110" s="139"/>
      <c r="H110" s="139"/>
      <c r="I110" s="139"/>
      <c r="J110" s="139"/>
      <c r="K110" s="139"/>
    </row>
    <row r="111" spans="2:17" ht="48" customHeight="1" x14ac:dyDescent="0.25">
      <c r="B111" s="126" t="s">
        <v>6</v>
      </c>
      <c r="C111" s="126"/>
      <c r="D111" s="126"/>
      <c r="E111" s="26" t="s">
        <v>10</v>
      </c>
      <c r="F111" s="22" t="s">
        <v>68</v>
      </c>
      <c r="G111" s="139"/>
      <c r="H111" s="139"/>
      <c r="I111" s="139"/>
      <c r="J111" s="139"/>
      <c r="K111" s="139"/>
    </row>
    <row r="112" spans="2:17" ht="27.75" customHeight="1" x14ac:dyDescent="0.25">
      <c r="B112" s="189">
        <f>IF($E$112&gt;9,$L$75,IF(AND($E$112&gt;0,$E$112&lt;10),$M$75,0))</f>
        <v>0</v>
      </c>
      <c r="C112" s="189"/>
      <c r="D112" s="190"/>
      <c r="E112" s="31"/>
      <c r="F112" s="105">
        <v>40.64</v>
      </c>
      <c r="G112" s="139"/>
      <c r="H112" s="139"/>
      <c r="I112" s="139"/>
      <c r="J112" s="139"/>
      <c r="K112" s="139"/>
    </row>
    <row r="113" spans="2:13" ht="36.75" customHeight="1" x14ac:dyDescent="0.25">
      <c r="B113" s="191"/>
      <c r="C113" s="191"/>
      <c r="D113" s="192"/>
      <c r="E113" s="48" t="s">
        <v>124</v>
      </c>
      <c r="F113" s="52">
        <f>E112*F112</f>
        <v>0</v>
      </c>
      <c r="G113" s="139"/>
      <c r="H113" s="139"/>
      <c r="I113" s="139"/>
      <c r="J113" s="139"/>
      <c r="K113" s="139"/>
    </row>
    <row r="114" spans="2:13" ht="35.25" customHeight="1" x14ac:dyDescent="0.25">
      <c r="B114" s="109"/>
      <c r="C114" s="109"/>
      <c r="D114" s="109"/>
      <c r="E114" s="109"/>
      <c r="F114" s="109"/>
      <c r="G114" s="139"/>
      <c r="H114" s="139"/>
      <c r="I114" s="139"/>
      <c r="J114" s="139"/>
      <c r="K114" s="139"/>
    </row>
    <row r="115" spans="2:13" ht="19.7" customHeight="1" x14ac:dyDescent="0.25">
      <c r="B115" s="144" t="s">
        <v>52</v>
      </c>
      <c r="C115" s="145"/>
      <c r="D115" s="145"/>
      <c r="E115" s="145"/>
      <c r="F115" s="146"/>
      <c r="G115" s="139"/>
      <c r="H115" s="139"/>
      <c r="I115" s="139"/>
      <c r="J115" s="139"/>
      <c r="K115" s="139"/>
    </row>
    <row r="116" spans="2:13" ht="31.5" customHeight="1" x14ac:dyDescent="0.25">
      <c r="B116" s="142" t="s">
        <v>53</v>
      </c>
      <c r="C116" s="143"/>
      <c r="D116" s="38" t="s">
        <v>10</v>
      </c>
      <c r="E116" s="38" t="s">
        <v>54</v>
      </c>
      <c r="F116" s="39" t="s">
        <v>55</v>
      </c>
      <c r="G116" s="139"/>
      <c r="H116" s="139"/>
      <c r="I116" s="139"/>
      <c r="J116" s="139"/>
      <c r="K116" s="139"/>
      <c r="L116" s="40"/>
      <c r="M116" s="41"/>
    </row>
    <row r="117" spans="2:13" ht="29.25" customHeight="1" x14ac:dyDescent="0.25">
      <c r="B117" s="215" t="s">
        <v>46</v>
      </c>
      <c r="C117" s="216"/>
      <c r="D117" s="47"/>
      <c r="E117" s="42">
        <f>IF($E$112=0,0,IF(AND($E$112&gt;0,$E$112&lt;10),0.5,IF($E$112&gt;9,1,0)))</f>
        <v>0</v>
      </c>
      <c r="F117" s="43">
        <f>D117*M117</f>
        <v>0</v>
      </c>
      <c r="G117" s="139"/>
      <c r="H117" s="139"/>
      <c r="I117" s="139"/>
      <c r="J117" s="139"/>
      <c r="K117" s="139"/>
      <c r="L117" s="102">
        <v>58.06</v>
      </c>
      <c r="M117" s="11">
        <f>IF(E117=0.5,L117/2,IF(E117=1,0,0))</f>
        <v>0</v>
      </c>
    </row>
    <row r="118" spans="2:13" ht="27.75" customHeight="1" x14ac:dyDescent="0.25">
      <c r="B118" s="140">
        <f>IF($E$112&gt;9,$P$75,IF(AND($D$468&gt;0,$E$112&lt;10),$O$112,0))</f>
        <v>0</v>
      </c>
      <c r="C118" s="140"/>
      <c r="D118" s="209" t="s">
        <v>125</v>
      </c>
      <c r="E118" s="209"/>
      <c r="F118" s="53">
        <f>SUM(F117:F117)</f>
        <v>0</v>
      </c>
      <c r="G118" s="139"/>
      <c r="H118" s="139"/>
      <c r="I118" s="139"/>
      <c r="J118" s="139"/>
      <c r="K118" s="139"/>
    </row>
    <row r="119" spans="2:13" ht="15.75" x14ac:dyDescent="0.25"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</row>
    <row r="120" spans="2:13" ht="39" customHeight="1" x14ac:dyDescent="0.25">
      <c r="B120" s="186" t="s">
        <v>86</v>
      </c>
      <c r="C120" s="186"/>
      <c r="D120" s="186"/>
      <c r="E120" s="186"/>
      <c r="F120" s="186"/>
      <c r="G120" s="186"/>
      <c r="H120" s="186"/>
      <c r="I120" s="186"/>
      <c r="J120" s="186"/>
      <c r="K120" s="186"/>
    </row>
    <row r="121" spans="2:13" s="5" customFormat="1" ht="89.25" customHeight="1" x14ac:dyDescent="0.25"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</row>
    <row r="122" spans="2:13" ht="24.95" customHeight="1" x14ac:dyDescent="0.25">
      <c r="B122" s="160" t="s">
        <v>101</v>
      </c>
      <c r="C122" s="160"/>
      <c r="D122" s="160"/>
      <c r="E122" s="160"/>
      <c r="F122" s="160"/>
      <c r="G122" s="160"/>
      <c r="H122" s="160"/>
      <c r="I122" s="160"/>
      <c r="J122" s="160"/>
      <c r="K122" s="160"/>
    </row>
    <row r="123" spans="2:13" ht="39" customHeight="1" x14ac:dyDescent="0.25">
      <c r="B123" s="158" t="s">
        <v>0</v>
      </c>
      <c r="C123" s="158" t="s">
        <v>13</v>
      </c>
      <c r="D123" s="159" t="s">
        <v>1</v>
      </c>
      <c r="E123" s="159" t="s">
        <v>7</v>
      </c>
      <c r="F123" s="162" t="s">
        <v>10</v>
      </c>
      <c r="G123" s="127" t="s">
        <v>84</v>
      </c>
      <c r="H123" s="127" t="s">
        <v>62</v>
      </c>
      <c r="I123" s="127"/>
      <c r="J123" s="127"/>
      <c r="K123" s="161" t="s">
        <v>63</v>
      </c>
    </row>
    <row r="124" spans="2:13" ht="42.75" customHeight="1" x14ac:dyDescent="0.25">
      <c r="B124" s="158"/>
      <c r="C124" s="158"/>
      <c r="D124" s="159"/>
      <c r="E124" s="159"/>
      <c r="F124" s="162"/>
      <c r="G124" s="127"/>
      <c r="H124" s="55" t="s">
        <v>10</v>
      </c>
      <c r="I124" s="58" t="s">
        <v>64</v>
      </c>
      <c r="J124" s="58" t="s">
        <v>65</v>
      </c>
      <c r="K124" s="161"/>
      <c r="L124" s="44" t="s">
        <v>7</v>
      </c>
    </row>
    <row r="125" spans="2:13" ht="20.100000000000001" customHeight="1" x14ac:dyDescent="0.25">
      <c r="B125" s="32">
        <v>1</v>
      </c>
      <c r="C125" s="69" t="s">
        <v>18</v>
      </c>
      <c r="D125" s="70" t="s">
        <v>56</v>
      </c>
      <c r="E125" s="61">
        <v>9.94</v>
      </c>
      <c r="F125" s="72"/>
      <c r="G125" s="71">
        <f>(F125*E125)-(E125*F125*20/100)</f>
        <v>0</v>
      </c>
      <c r="H125" s="72"/>
      <c r="I125" s="73">
        <f>IF(H125=0,0,IF(AND(F125&gt;0,F125&lt;10),0.5,IF(F125&gt;9,1,0)))</f>
        <v>0</v>
      </c>
      <c r="J125" s="71">
        <f>H125*M125</f>
        <v>0</v>
      </c>
      <c r="K125" s="71">
        <f>G125+J125</f>
        <v>0</v>
      </c>
      <c r="L125" s="99">
        <f>E125</f>
        <v>9.94</v>
      </c>
      <c r="M125" s="2">
        <f>IF(I125=0.5,E125/2,IF(I125=1,0,0))</f>
        <v>0</v>
      </c>
    </row>
    <row r="126" spans="2:13" ht="20.100000000000001" customHeight="1" x14ac:dyDescent="0.25">
      <c r="B126" s="32">
        <v>2</v>
      </c>
      <c r="C126" s="69" t="s">
        <v>20</v>
      </c>
      <c r="D126" s="70" t="s">
        <v>57</v>
      </c>
      <c r="E126" s="61">
        <v>10.63</v>
      </c>
      <c r="F126" s="72"/>
      <c r="G126" s="71">
        <f t="shared" ref="G126:G148" si="0">(F126*E126)-(E126*F126*20/100)</f>
        <v>0</v>
      </c>
      <c r="H126" s="72"/>
      <c r="I126" s="73">
        <f t="shared" ref="I126:I148" si="1">IF(H126=0,0,IF(AND(F126&gt;0,F126&lt;10),0.5,IF(F126&gt;9,1,0)))</f>
        <v>0</v>
      </c>
      <c r="J126" s="71">
        <f t="shared" ref="J126:J148" si="2">H126*M126</f>
        <v>0</v>
      </c>
      <c r="K126" s="71">
        <f t="shared" ref="K126:K140" si="3">G126+J126</f>
        <v>0</v>
      </c>
      <c r="L126" s="99">
        <f t="shared" ref="L126:L143" si="4">E126</f>
        <v>10.63</v>
      </c>
      <c r="M126" s="2">
        <f t="shared" ref="M126:M140" si="5">IF(I126=0.5,E126/2,IF(I126=1,0,0))</f>
        <v>0</v>
      </c>
    </row>
    <row r="127" spans="2:13" ht="20.100000000000001" customHeight="1" x14ac:dyDescent="0.25">
      <c r="B127" s="32">
        <v>3</v>
      </c>
      <c r="C127" s="69" t="s">
        <v>21</v>
      </c>
      <c r="D127" s="70" t="s">
        <v>58</v>
      </c>
      <c r="E127" s="61">
        <v>10.63</v>
      </c>
      <c r="F127" s="72"/>
      <c r="G127" s="71">
        <f t="shared" si="0"/>
        <v>0</v>
      </c>
      <c r="H127" s="72"/>
      <c r="I127" s="73">
        <f t="shared" si="1"/>
        <v>0</v>
      </c>
      <c r="J127" s="71">
        <f t="shared" si="2"/>
        <v>0</v>
      </c>
      <c r="K127" s="71">
        <f t="shared" si="3"/>
        <v>0</v>
      </c>
      <c r="L127" s="99">
        <f t="shared" si="4"/>
        <v>10.63</v>
      </c>
      <c r="M127" s="2">
        <f t="shared" si="5"/>
        <v>0</v>
      </c>
    </row>
    <row r="128" spans="2:13" ht="20.100000000000001" customHeight="1" x14ac:dyDescent="0.25">
      <c r="B128" s="32">
        <v>4</v>
      </c>
      <c r="C128" s="69" t="s">
        <v>22</v>
      </c>
      <c r="D128" s="70" t="s">
        <v>59</v>
      </c>
      <c r="E128" s="61">
        <v>9.86</v>
      </c>
      <c r="F128" s="72"/>
      <c r="G128" s="71">
        <f t="shared" si="0"/>
        <v>0</v>
      </c>
      <c r="H128" s="72"/>
      <c r="I128" s="73">
        <f t="shared" si="1"/>
        <v>0</v>
      </c>
      <c r="J128" s="71">
        <f t="shared" si="2"/>
        <v>0</v>
      </c>
      <c r="K128" s="71">
        <f t="shared" si="3"/>
        <v>0</v>
      </c>
      <c r="L128" s="99">
        <f t="shared" si="4"/>
        <v>9.86</v>
      </c>
      <c r="M128" s="2">
        <f t="shared" si="5"/>
        <v>0</v>
      </c>
    </row>
    <row r="129" spans="2:13" ht="20.100000000000001" customHeight="1" x14ac:dyDescent="0.25">
      <c r="B129" s="32">
        <v>5</v>
      </c>
      <c r="C129" s="69" t="s">
        <v>29</v>
      </c>
      <c r="D129" s="70" t="s">
        <v>27</v>
      </c>
      <c r="E129" s="61">
        <v>8.17</v>
      </c>
      <c r="F129" s="72"/>
      <c r="G129" s="71">
        <f t="shared" si="0"/>
        <v>0</v>
      </c>
      <c r="H129" s="72"/>
      <c r="I129" s="73">
        <f t="shared" si="1"/>
        <v>0</v>
      </c>
      <c r="J129" s="71">
        <f t="shared" si="2"/>
        <v>0</v>
      </c>
      <c r="K129" s="71">
        <f t="shared" si="3"/>
        <v>0</v>
      </c>
      <c r="L129" s="99">
        <f t="shared" si="4"/>
        <v>8.17</v>
      </c>
      <c r="M129" s="2">
        <f t="shared" si="5"/>
        <v>0</v>
      </c>
    </row>
    <row r="130" spans="2:13" ht="30.75" customHeight="1" x14ac:dyDescent="0.25">
      <c r="B130" s="32">
        <v>6</v>
      </c>
      <c r="C130" s="69" t="s">
        <v>30</v>
      </c>
      <c r="D130" s="70" t="s">
        <v>27</v>
      </c>
      <c r="E130" s="61">
        <v>8.83</v>
      </c>
      <c r="F130" s="72"/>
      <c r="G130" s="71">
        <f t="shared" si="0"/>
        <v>0</v>
      </c>
      <c r="H130" s="72"/>
      <c r="I130" s="73">
        <f t="shared" si="1"/>
        <v>0</v>
      </c>
      <c r="J130" s="71">
        <f t="shared" si="2"/>
        <v>0</v>
      </c>
      <c r="K130" s="71">
        <f t="shared" si="3"/>
        <v>0</v>
      </c>
      <c r="L130" s="99">
        <f t="shared" si="4"/>
        <v>8.83</v>
      </c>
      <c r="M130" s="2">
        <f t="shared" si="5"/>
        <v>0</v>
      </c>
    </row>
    <row r="131" spans="2:13" ht="20.100000000000001" customHeight="1" x14ac:dyDescent="0.25">
      <c r="B131" s="32">
        <v>7</v>
      </c>
      <c r="C131" s="74" t="s">
        <v>49</v>
      </c>
      <c r="D131" s="70" t="s">
        <v>36</v>
      </c>
      <c r="E131" s="61">
        <v>11.26</v>
      </c>
      <c r="F131" s="72"/>
      <c r="G131" s="71">
        <f t="shared" si="0"/>
        <v>0</v>
      </c>
      <c r="H131" s="72"/>
      <c r="I131" s="73">
        <f t="shared" si="1"/>
        <v>0</v>
      </c>
      <c r="J131" s="71">
        <f t="shared" si="2"/>
        <v>0</v>
      </c>
      <c r="K131" s="71">
        <f t="shared" si="3"/>
        <v>0</v>
      </c>
      <c r="L131" s="99">
        <f t="shared" si="4"/>
        <v>11.26</v>
      </c>
      <c r="M131" s="2">
        <f t="shared" si="5"/>
        <v>0</v>
      </c>
    </row>
    <row r="132" spans="2:13" ht="20.100000000000001" customHeight="1" x14ac:dyDescent="0.25">
      <c r="B132" s="32">
        <v>8</v>
      </c>
      <c r="C132" s="74" t="s">
        <v>31</v>
      </c>
      <c r="D132" s="70" t="s">
        <v>15</v>
      </c>
      <c r="E132" s="61">
        <v>11.26</v>
      </c>
      <c r="F132" s="72"/>
      <c r="G132" s="71">
        <f t="shared" si="0"/>
        <v>0</v>
      </c>
      <c r="H132" s="72"/>
      <c r="I132" s="73">
        <f t="shared" si="1"/>
        <v>0</v>
      </c>
      <c r="J132" s="71">
        <f t="shared" si="2"/>
        <v>0</v>
      </c>
      <c r="K132" s="71">
        <f t="shared" si="3"/>
        <v>0</v>
      </c>
      <c r="L132" s="99">
        <f t="shared" si="4"/>
        <v>11.26</v>
      </c>
      <c r="M132" s="2">
        <f t="shared" si="5"/>
        <v>0</v>
      </c>
    </row>
    <row r="133" spans="2:13" ht="20.100000000000001" customHeight="1" x14ac:dyDescent="0.25">
      <c r="B133" s="32">
        <v>9</v>
      </c>
      <c r="C133" s="74" t="s">
        <v>32</v>
      </c>
      <c r="D133" s="70" t="s">
        <v>14</v>
      </c>
      <c r="E133" s="61">
        <v>11.26</v>
      </c>
      <c r="F133" s="72"/>
      <c r="G133" s="71">
        <f t="shared" si="0"/>
        <v>0</v>
      </c>
      <c r="H133" s="72"/>
      <c r="I133" s="73">
        <f t="shared" si="1"/>
        <v>0</v>
      </c>
      <c r="J133" s="71">
        <f t="shared" si="2"/>
        <v>0</v>
      </c>
      <c r="K133" s="71">
        <f t="shared" si="3"/>
        <v>0</v>
      </c>
      <c r="L133" s="99">
        <f t="shared" si="4"/>
        <v>11.26</v>
      </c>
      <c r="M133" s="2">
        <f t="shared" si="5"/>
        <v>0</v>
      </c>
    </row>
    <row r="134" spans="2:13" ht="20.100000000000001" customHeight="1" x14ac:dyDescent="0.25">
      <c r="B134" s="32">
        <v>10</v>
      </c>
      <c r="C134" s="74" t="s">
        <v>33</v>
      </c>
      <c r="D134" s="70" t="s">
        <v>14</v>
      </c>
      <c r="E134" s="61">
        <v>11.26</v>
      </c>
      <c r="F134" s="72"/>
      <c r="G134" s="71">
        <f t="shared" si="0"/>
        <v>0</v>
      </c>
      <c r="H134" s="72"/>
      <c r="I134" s="73">
        <f t="shared" si="1"/>
        <v>0</v>
      </c>
      <c r="J134" s="71">
        <f t="shared" si="2"/>
        <v>0</v>
      </c>
      <c r="K134" s="71">
        <f t="shared" si="3"/>
        <v>0</v>
      </c>
      <c r="L134" s="99">
        <f t="shared" si="4"/>
        <v>11.26</v>
      </c>
      <c r="M134" s="2">
        <f t="shared" si="5"/>
        <v>0</v>
      </c>
    </row>
    <row r="135" spans="2:13" ht="33" customHeight="1" x14ac:dyDescent="0.25">
      <c r="B135" s="32">
        <v>11</v>
      </c>
      <c r="C135" s="69" t="s">
        <v>83</v>
      </c>
      <c r="D135" s="70" t="s">
        <v>14</v>
      </c>
      <c r="E135" s="61">
        <v>13.03</v>
      </c>
      <c r="F135" s="72"/>
      <c r="G135" s="71">
        <f t="shared" si="0"/>
        <v>0</v>
      </c>
      <c r="H135" s="72"/>
      <c r="I135" s="73">
        <f t="shared" si="1"/>
        <v>0</v>
      </c>
      <c r="J135" s="71">
        <f t="shared" si="2"/>
        <v>0</v>
      </c>
      <c r="K135" s="71">
        <f t="shared" si="3"/>
        <v>0</v>
      </c>
      <c r="L135" s="99">
        <f t="shared" si="4"/>
        <v>13.03</v>
      </c>
      <c r="M135" s="2">
        <f t="shared" si="5"/>
        <v>0</v>
      </c>
    </row>
    <row r="136" spans="2:13" ht="20.100000000000001" customHeight="1" x14ac:dyDescent="0.25">
      <c r="B136" s="32">
        <v>12</v>
      </c>
      <c r="C136" s="75" t="s">
        <v>37</v>
      </c>
      <c r="D136" s="76" t="s">
        <v>5</v>
      </c>
      <c r="E136" s="61">
        <v>11.63</v>
      </c>
      <c r="F136" s="72"/>
      <c r="G136" s="71">
        <f t="shared" si="0"/>
        <v>0</v>
      </c>
      <c r="H136" s="72"/>
      <c r="I136" s="73">
        <f t="shared" si="1"/>
        <v>0</v>
      </c>
      <c r="J136" s="71">
        <f t="shared" si="2"/>
        <v>0</v>
      </c>
      <c r="K136" s="71">
        <f t="shared" si="3"/>
        <v>0</v>
      </c>
      <c r="L136" s="99">
        <f t="shared" si="4"/>
        <v>11.63</v>
      </c>
      <c r="M136" s="2">
        <f t="shared" si="5"/>
        <v>0</v>
      </c>
    </row>
    <row r="137" spans="2:13" ht="20.100000000000001" customHeight="1" x14ac:dyDescent="0.25">
      <c r="B137" s="32">
        <v>13</v>
      </c>
      <c r="C137" s="75" t="s">
        <v>38</v>
      </c>
      <c r="D137" s="76" t="s">
        <v>60</v>
      </c>
      <c r="E137" s="61">
        <v>9.17</v>
      </c>
      <c r="F137" s="72"/>
      <c r="G137" s="71">
        <f t="shared" si="0"/>
        <v>0</v>
      </c>
      <c r="H137" s="72"/>
      <c r="I137" s="73">
        <f t="shared" si="1"/>
        <v>0</v>
      </c>
      <c r="J137" s="71">
        <f t="shared" si="2"/>
        <v>0</v>
      </c>
      <c r="K137" s="71">
        <f t="shared" si="3"/>
        <v>0</v>
      </c>
      <c r="L137" s="99">
        <f t="shared" si="4"/>
        <v>9.17</v>
      </c>
      <c r="M137" s="2">
        <f t="shared" si="5"/>
        <v>0</v>
      </c>
    </row>
    <row r="138" spans="2:13" ht="20.100000000000001" customHeight="1" x14ac:dyDescent="0.25">
      <c r="B138" s="32">
        <v>14</v>
      </c>
      <c r="C138" s="75" t="s">
        <v>75</v>
      </c>
      <c r="D138" s="76" t="s">
        <v>11</v>
      </c>
      <c r="E138" s="61">
        <v>11.94</v>
      </c>
      <c r="F138" s="72"/>
      <c r="G138" s="71">
        <f t="shared" si="0"/>
        <v>0</v>
      </c>
      <c r="H138" s="72"/>
      <c r="I138" s="73">
        <f t="shared" si="1"/>
        <v>0</v>
      </c>
      <c r="J138" s="71">
        <f t="shared" si="2"/>
        <v>0</v>
      </c>
      <c r="K138" s="71">
        <f t="shared" si="3"/>
        <v>0</v>
      </c>
      <c r="L138" s="99">
        <f t="shared" si="4"/>
        <v>11.94</v>
      </c>
      <c r="M138" s="2">
        <f t="shared" si="5"/>
        <v>0</v>
      </c>
    </row>
    <row r="139" spans="2:13" ht="20.100000000000001" customHeight="1" x14ac:dyDescent="0.25">
      <c r="B139" s="32">
        <v>15</v>
      </c>
      <c r="C139" s="75" t="s">
        <v>39</v>
      </c>
      <c r="D139" s="76" t="s">
        <v>61</v>
      </c>
      <c r="E139" s="61">
        <v>11.96</v>
      </c>
      <c r="F139" s="72"/>
      <c r="G139" s="71">
        <f t="shared" si="0"/>
        <v>0</v>
      </c>
      <c r="H139" s="72"/>
      <c r="I139" s="73">
        <f t="shared" si="1"/>
        <v>0</v>
      </c>
      <c r="J139" s="71">
        <f t="shared" si="2"/>
        <v>0</v>
      </c>
      <c r="K139" s="71">
        <f t="shared" si="3"/>
        <v>0</v>
      </c>
      <c r="L139" s="99">
        <f t="shared" si="4"/>
        <v>11.96</v>
      </c>
      <c r="M139" s="2">
        <f t="shared" si="5"/>
        <v>0</v>
      </c>
    </row>
    <row r="140" spans="2:13" ht="20.100000000000001" customHeight="1" x14ac:dyDescent="0.25">
      <c r="B140" s="32">
        <v>16</v>
      </c>
      <c r="C140" s="75" t="s">
        <v>40</v>
      </c>
      <c r="D140" s="76" t="s">
        <v>35</v>
      </c>
      <c r="E140" s="61">
        <v>13.36</v>
      </c>
      <c r="F140" s="72"/>
      <c r="G140" s="71">
        <f t="shared" si="0"/>
        <v>0</v>
      </c>
      <c r="H140" s="72"/>
      <c r="I140" s="73">
        <f t="shared" si="1"/>
        <v>0</v>
      </c>
      <c r="J140" s="71">
        <f t="shared" si="2"/>
        <v>0</v>
      </c>
      <c r="K140" s="71">
        <f t="shared" si="3"/>
        <v>0</v>
      </c>
      <c r="L140" s="99">
        <f t="shared" si="4"/>
        <v>13.36</v>
      </c>
      <c r="M140" s="2">
        <f t="shared" si="5"/>
        <v>0</v>
      </c>
    </row>
    <row r="141" spans="2:13" ht="33" customHeight="1" x14ac:dyDescent="0.25">
      <c r="B141" s="32">
        <v>17</v>
      </c>
      <c r="C141" s="69" t="s">
        <v>76</v>
      </c>
      <c r="D141" s="77" t="s">
        <v>41</v>
      </c>
      <c r="E141" s="106">
        <v>7.91</v>
      </c>
      <c r="F141" s="72"/>
      <c r="G141" s="71">
        <f t="shared" si="0"/>
        <v>0</v>
      </c>
      <c r="H141" s="72"/>
      <c r="I141" s="73">
        <f t="shared" si="1"/>
        <v>0</v>
      </c>
      <c r="J141" s="71">
        <f t="shared" si="2"/>
        <v>0</v>
      </c>
      <c r="K141" s="71">
        <f>G141+J141</f>
        <v>0</v>
      </c>
      <c r="L141" s="99">
        <f t="shared" si="4"/>
        <v>7.91</v>
      </c>
      <c r="M141" s="2">
        <f>IF(I141=0.5,L141/2,IF(I141=1,0,0))</f>
        <v>0</v>
      </c>
    </row>
    <row r="142" spans="2:13" ht="33" customHeight="1" x14ac:dyDescent="0.25">
      <c r="B142" s="32">
        <v>18</v>
      </c>
      <c r="C142" s="81" t="s">
        <v>77</v>
      </c>
      <c r="D142" s="77" t="s">
        <v>66</v>
      </c>
      <c r="E142" s="107">
        <v>1.9</v>
      </c>
      <c r="F142" s="79"/>
      <c r="G142" s="71">
        <f t="shared" si="0"/>
        <v>0</v>
      </c>
      <c r="H142" s="72"/>
      <c r="I142" s="73">
        <f t="shared" si="1"/>
        <v>0</v>
      </c>
      <c r="J142" s="71">
        <f t="shared" si="2"/>
        <v>0</v>
      </c>
      <c r="K142" s="71">
        <f t="shared" ref="K142:K148" si="6">G142+J142</f>
        <v>0</v>
      </c>
      <c r="L142" s="99">
        <f t="shared" si="4"/>
        <v>1.9</v>
      </c>
      <c r="M142" s="2">
        <f t="shared" ref="M142:M148" si="7">IF(I142=0.5,E142/2,IF(I142=1,0,0))</f>
        <v>0</v>
      </c>
    </row>
    <row r="143" spans="2:13" ht="53.25" customHeight="1" x14ac:dyDescent="0.25">
      <c r="B143" s="32">
        <v>19</v>
      </c>
      <c r="C143" s="81" t="s">
        <v>78</v>
      </c>
      <c r="D143" s="77" t="s">
        <v>12</v>
      </c>
      <c r="E143" s="107">
        <v>1.9</v>
      </c>
      <c r="F143" s="79"/>
      <c r="G143" s="71">
        <f t="shared" si="0"/>
        <v>0</v>
      </c>
      <c r="H143" s="72"/>
      <c r="I143" s="73">
        <f t="shared" si="1"/>
        <v>0</v>
      </c>
      <c r="J143" s="71">
        <f t="shared" si="2"/>
        <v>0</v>
      </c>
      <c r="K143" s="71">
        <f t="shared" si="6"/>
        <v>0</v>
      </c>
      <c r="L143" s="99">
        <f t="shared" si="4"/>
        <v>1.9</v>
      </c>
      <c r="M143" s="2">
        <f t="shared" si="7"/>
        <v>0</v>
      </c>
    </row>
    <row r="144" spans="2:13" s="4" customFormat="1" ht="31.5" customHeight="1" x14ac:dyDescent="0.25">
      <c r="B144" s="32">
        <v>20</v>
      </c>
      <c r="C144" s="81" t="s">
        <v>79</v>
      </c>
      <c r="D144" s="77" t="s">
        <v>2</v>
      </c>
      <c r="E144" s="78">
        <v>4.9000000000000004</v>
      </c>
      <c r="F144" s="79"/>
      <c r="G144" s="71">
        <f t="shared" si="0"/>
        <v>0</v>
      </c>
      <c r="H144" s="72"/>
      <c r="I144" s="73">
        <f t="shared" si="1"/>
        <v>0</v>
      </c>
      <c r="J144" s="71">
        <f t="shared" si="2"/>
        <v>0</v>
      </c>
      <c r="K144" s="71">
        <f t="shared" si="6"/>
        <v>0</v>
      </c>
      <c r="L144" s="99">
        <f t="shared" ref="L144:L148" si="8">E144</f>
        <v>4.9000000000000004</v>
      </c>
      <c r="M144" s="2">
        <f t="shared" si="7"/>
        <v>0</v>
      </c>
    </row>
    <row r="145" spans="2:13" s="4" customFormat="1" ht="45" x14ac:dyDescent="0.25">
      <c r="B145" s="32">
        <v>21</v>
      </c>
      <c r="C145" s="81" t="s">
        <v>80</v>
      </c>
      <c r="D145" s="77" t="s">
        <v>67</v>
      </c>
      <c r="E145" s="78">
        <v>3.9</v>
      </c>
      <c r="F145" s="79"/>
      <c r="G145" s="71">
        <f t="shared" si="0"/>
        <v>0</v>
      </c>
      <c r="H145" s="72"/>
      <c r="I145" s="73">
        <f t="shared" si="1"/>
        <v>0</v>
      </c>
      <c r="J145" s="71">
        <f t="shared" si="2"/>
        <v>0</v>
      </c>
      <c r="K145" s="71">
        <f t="shared" si="6"/>
        <v>0</v>
      </c>
      <c r="L145" s="99">
        <f t="shared" si="8"/>
        <v>3.9</v>
      </c>
      <c r="M145" s="2">
        <f t="shared" si="7"/>
        <v>0</v>
      </c>
    </row>
    <row r="146" spans="2:13" s="6" customFormat="1" ht="30" x14ac:dyDescent="0.25">
      <c r="B146" s="32">
        <v>22</v>
      </c>
      <c r="C146" s="60" t="s">
        <v>99</v>
      </c>
      <c r="D146" s="60" t="s">
        <v>100</v>
      </c>
      <c r="E146" s="61">
        <v>12</v>
      </c>
      <c r="F146" s="62"/>
      <c r="G146" s="61">
        <f t="shared" si="0"/>
        <v>0</v>
      </c>
      <c r="H146" s="62"/>
      <c r="I146" s="82">
        <f t="shared" si="1"/>
        <v>0</v>
      </c>
      <c r="J146" s="61">
        <f t="shared" si="2"/>
        <v>0</v>
      </c>
      <c r="K146" s="61">
        <f t="shared" si="6"/>
        <v>0</v>
      </c>
      <c r="L146" s="99">
        <f t="shared" si="8"/>
        <v>12</v>
      </c>
      <c r="M146" s="2">
        <f t="shared" si="7"/>
        <v>0</v>
      </c>
    </row>
    <row r="147" spans="2:13" s="6" customFormat="1" ht="20.100000000000001" customHeight="1" x14ac:dyDescent="0.25">
      <c r="B147" s="32">
        <v>23</v>
      </c>
      <c r="C147" s="60" t="s">
        <v>3</v>
      </c>
      <c r="D147" s="80" t="s">
        <v>4</v>
      </c>
      <c r="E147" s="78">
        <v>9.8000000000000007</v>
      </c>
      <c r="F147" s="79"/>
      <c r="G147" s="71">
        <f t="shared" si="0"/>
        <v>0</v>
      </c>
      <c r="H147" s="72"/>
      <c r="I147" s="73">
        <f t="shared" si="1"/>
        <v>0</v>
      </c>
      <c r="J147" s="71">
        <f t="shared" si="2"/>
        <v>0</v>
      </c>
      <c r="K147" s="71">
        <f t="shared" si="6"/>
        <v>0</v>
      </c>
      <c r="L147" s="99">
        <f t="shared" si="8"/>
        <v>9.8000000000000007</v>
      </c>
      <c r="M147" s="2">
        <f t="shared" si="7"/>
        <v>0</v>
      </c>
    </row>
    <row r="148" spans="2:13" s="6" customFormat="1" ht="20.100000000000001" customHeight="1" thickBot="1" x14ac:dyDescent="0.3">
      <c r="B148" s="32">
        <v>24</v>
      </c>
      <c r="C148" s="80" t="s">
        <v>8</v>
      </c>
      <c r="D148" s="80" t="s">
        <v>9</v>
      </c>
      <c r="E148" s="71">
        <v>14</v>
      </c>
      <c r="F148" s="72"/>
      <c r="G148" s="71">
        <f t="shared" si="0"/>
        <v>0</v>
      </c>
      <c r="H148" s="72"/>
      <c r="I148" s="112">
        <f t="shared" si="1"/>
        <v>0</v>
      </c>
      <c r="J148" s="113">
        <f t="shared" si="2"/>
        <v>0</v>
      </c>
      <c r="K148" s="113">
        <f t="shared" si="6"/>
        <v>0</v>
      </c>
      <c r="L148" s="99">
        <f t="shared" si="8"/>
        <v>14</v>
      </c>
      <c r="M148" s="2">
        <f t="shared" si="7"/>
        <v>0</v>
      </c>
    </row>
    <row r="149" spans="2:13" ht="15.75" customHeight="1" x14ac:dyDescent="0.25">
      <c r="B149" s="229"/>
      <c r="C149" s="229"/>
      <c r="D149" s="229"/>
      <c r="E149" s="229"/>
      <c r="F149" s="229"/>
      <c r="G149" s="229"/>
      <c r="H149" s="229"/>
      <c r="I149" s="210" t="s">
        <v>124</v>
      </c>
      <c r="J149" s="211"/>
      <c r="K149" s="178">
        <f>SUM(K125:K148)</f>
        <v>0</v>
      </c>
    </row>
    <row r="150" spans="2:13" ht="16.5" customHeight="1" thickBot="1" x14ac:dyDescent="0.3">
      <c r="B150" s="230"/>
      <c r="C150" s="230"/>
      <c r="D150" s="230"/>
      <c r="E150" s="230"/>
      <c r="F150" s="230"/>
      <c r="G150" s="230"/>
      <c r="H150" s="230"/>
      <c r="I150" s="212"/>
      <c r="J150" s="213"/>
      <c r="K150" s="179"/>
    </row>
    <row r="151" spans="2:13" ht="15.75" customHeight="1" x14ac:dyDescent="0.25">
      <c r="B151" s="230"/>
      <c r="C151" s="230"/>
      <c r="D151" s="230"/>
      <c r="E151" s="230"/>
      <c r="F151" s="230"/>
      <c r="G151" s="230"/>
      <c r="H151" s="230"/>
      <c r="I151" s="206"/>
      <c r="J151" s="206"/>
      <c r="K151" s="206"/>
    </row>
    <row r="152" spans="2:13" ht="15.75" customHeight="1" thickBot="1" x14ac:dyDescent="0.3">
      <c r="B152" s="230"/>
      <c r="C152" s="230"/>
      <c r="D152" s="230"/>
      <c r="E152" s="230"/>
      <c r="F152" s="230"/>
      <c r="G152" s="230"/>
      <c r="H152" s="231"/>
      <c r="I152" s="207"/>
      <c r="J152" s="208"/>
      <c r="K152" s="208"/>
    </row>
    <row r="153" spans="2:13" ht="15.75" customHeight="1" x14ac:dyDescent="0.25">
      <c r="B153" s="230"/>
      <c r="C153" s="230"/>
      <c r="D153" s="230"/>
      <c r="E153" s="230"/>
      <c r="F153" s="230"/>
      <c r="G153" s="230"/>
      <c r="H153" s="217" t="s">
        <v>126</v>
      </c>
      <c r="I153" s="218"/>
      <c r="J153" s="223">
        <f>K149+F118+F113+F101+F96+F84+F74</f>
        <v>0</v>
      </c>
      <c r="K153" s="224"/>
    </row>
    <row r="154" spans="2:13" ht="15.75" customHeight="1" x14ac:dyDescent="0.25">
      <c r="B154" s="230"/>
      <c r="C154" s="230"/>
      <c r="D154" s="230"/>
      <c r="E154" s="230"/>
      <c r="F154" s="230"/>
      <c r="G154" s="230"/>
      <c r="H154" s="219"/>
      <c r="I154" s="220"/>
      <c r="J154" s="225"/>
      <c r="K154" s="226"/>
    </row>
    <row r="155" spans="2:13" ht="23.25" customHeight="1" thickBot="1" x14ac:dyDescent="0.3">
      <c r="B155" s="230"/>
      <c r="C155" s="230"/>
      <c r="D155" s="230"/>
      <c r="E155" s="230"/>
      <c r="F155" s="230"/>
      <c r="G155" s="230"/>
      <c r="H155" s="221"/>
      <c r="I155" s="222"/>
      <c r="J155" s="227"/>
      <c r="K155" s="228"/>
    </row>
    <row r="156" spans="2:13" ht="15.75" x14ac:dyDescent="0.25">
      <c r="B156" s="100"/>
      <c r="C156" s="100"/>
      <c r="D156" s="100"/>
      <c r="E156" s="100"/>
      <c r="F156" s="100"/>
      <c r="G156" s="100"/>
      <c r="H156" s="100"/>
      <c r="I156" s="12"/>
      <c r="J156" s="101"/>
      <c r="K156" s="101"/>
    </row>
    <row r="157" spans="2:13" ht="15.75" x14ac:dyDescent="0.25">
      <c r="B157" s="139"/>
      <c r="C157" s="156"/>
      <c r="D157" s="156"/>
      <c r="E157" s="205"/>
      <c r="F157" s="205"/>
      <c r="G157" s="205"/>
      <c r="H157" s="205"/>
      <c r="I157" s="205"/>
      <c r="J157" s="205"/>
      <c r="K157" s="205"/>
    </row>
    <row r="158" spans="2:13" ht="15.75" x14ac:dyDescent="0.25">
      <c r="B158" s="139"/>
      <c r="C158" s="214" t="s">
        <v>73</v>
      </c>
      <c r="D158" s="214"/>
      <c r="E158" s="205"/>
      <c r="F158" s="205"/>
      <c r="G158" s="205"/>
      <c r="H158" s="205"/>
      <c r="I158" s="205"/>
      <c r="J158" s="205"/>
      <c r="K158" s="205"/>
    </row>
  </sheetData>
  <sheetProtection algorithmName="SHA-512" hashValue="USc/joqG2qDRm1n0SgczzZUyxStoms4AbCaOQznTeAeapf3ySUF7qM50UEIUb5P6+kvMNpetPPAKk4Yv6YhbSQ==" saltValue="/7wPefOEcOS1gg04g+7oOQ==" spinCount="100000" sheet="1" objects="1" scenarios="1" selectLockedCells="1"/>
  <mergeCells count="118">
    <mergeCell ref="B119:K119"/>
    <mergeCell ref="B121:K121"/>
    <mergeCell ref="E157:K158"/>
    <mergeCell ref="I151:K152"/>
    <mergeCell ref="B157:B158"/>
    <mergeCell ref="D118:E118"/>
    <mergeCell ref="I149:J150"/>
    <mergeCell ref="C158:D158"/>
    <mergeCell ref="B117:C117"/>
    <mergeCell ref="H123:J123"/>
    <mergeCell ref="G123:G124"/>
    <mergeCell ref="H153:I155"/>
    <mergeCell ref="J153:K155"/>
    <mergeCell ref="B149:G155"/>
    <mergeCell ref="H149:H152"/>
    <mergeCell ref="B27:F27"/>
    <mergeCell ref="E25:F26"/>
    <mergeCell ref="G64:K84"/>
    <mergeCell ref="B17:F17"/>
    <mergeCell ref="B11:F11"/>
    <mergeCell ref="B12:F12"/>
    <mergeCell ref="B13:F13"/>
    <mergeCell ref="B15:F15"/>
    <mergeCell ref="D69:F69"/>
    <mergeCell ref="B63:K63"/>
    <mergeCell ref="C72:D72"/>
    <mergeCell ref="B83:C83"/>
    <mergeCell ref="B29:K29"/>
    <mergeCell ref="B18:F18"/>
    <mergeCell ref="B19:F19"/>
    <mergeCell ref="B20:F20"/>
    <mergeCell ref="B64:F64"/>
    <mergeCell ref="D48:I48"/>
    <mergeCell ref="C49:I49"/>
    <mergeCell ref="D50:I50"/>
    <mergeCell ref="D57:F57"/>
    <mergeCell ref="D58:F58"/>
    <mergeCell ref="D60:F60"/>
    <mergeCell ref="D61:F61"/>
    <mergeCell ref="B1:K1"/>
    <mergeCell ref="B2:K2"/>
    <mergeCell ref="B3:K3"/>
    <mergeCell ref="D66:F66"/>
    <mergeCell ref="D65:F65"/>
    <mergeCell ref="K149:K150"/>
    <mergeCell ref="B21:F21"/>
    <mergeCell ref="B22:F22"/>
    <mergeCell ref="D92:F92"/>
    <mergeCell ref="B111:D111"/>
    <mergeCell ref="D77:F77"/>
    <mergeCell ref="B101:C101"/>
    <mergeCell ref="D101:E101"/>
    <mergeCell ref="B100:C100"/>
    <mergeCell ref="B87:F87"/>
    <mergeCell ref="B99:C99"/>
    <mergeCell ref="B120:K120"/>
    <mergeCell ref="B103:K103"/>
    <mergeCell ref="D67:F67"/>
    <mergeCell ref="B112:D113"/>
    <mergeCell ref="G87:K101"/>
    <mergeCell ref="B75:E75"/>
    <mergeCell ref="B7:F10"/>
    <mergeCell ref="G7:K27"/>
    <mergeCell ref="B4:K6"/>
    <mergeCell ref="B77:C77"/>
    <mergeCell ref="B82:C82"/>
    <mergeCell ref="B78:D79"/>
    <mergeCell ref="C157:D157"/>
    <mergeCell ref="B28:I28"/>
    <mergeCell ref="B123:B124"/>
    <mergeCell ref="C123:C124"/>
    <mergeCell ref="D123:D124"/>
    <mergeCell ref="B122:K122"/>
    <mergeCell ref="E123:E124"/>
    <mergeCell ref="K123:K124"/>
    <mergeCell ref="F123:F124"/>
    <mergeCell ref="D89:F89"/>
    <mergeCell ref="B94:D94"/>
    <mergeCell ref="B84:C84"/>
    <mergeCell ref="B81:F81"/>
    <mergeCell ref="D70:F70"/>
    <mergeCell ref="B14:F14"/>
    <mergeCell ref="D109:F109"/>
    <mergeCell ref="C73:D74"/>
    <mergeCell ref="D71:F71"/>
    <mergeCell ref="B16:F16"/>
    <mergeCell ref="B23:F24"/>
    <mergeCell ref="M75:O75"/>
    <mergeCell ref="D106:F106"/>
    <mergeCell ref="D107:F107"/>
    <mergeCell ref="D108:F108"/>
    <mergeCell ref="B104:F104"/>
    <mergeCell ref="B76:F76"/>
    <mergeCell ref="D88:F88"/>
    <mergeCell ref="B98:F98"/>
    <mergeCell ref="D84:E84"/>
    <mergeCell ref="C95:D96"/>
    <mergeCell ref="B85:K85"/>
    <mergeCell ref="B102:K102"/>
    <mergeCell ref="G104:K118"/>
    <mergeCell ref="B118:C118"/>
    <mergeCell ref="D90:F90"/>
    <mergeCell ref="D91:F91"/>
    <mergeCell ref="B116:C116"/>
    <mergeCell ref="B115:F115"/>
    <mergeCell ref="D93:F93"/>
    <mergeCell ref="D105:F105"/>
    <mergeCell ref="D110:F110"/>
    <mergeCell ref="B97:F97"/>
    <mergeCell ref="B32:F32"/>
    <mergeCell ref="G32:J32"/>
    <mergeCell ref="B33:J33"/>
    <mergeCell ref="B40:I40"/>
    <mergeCell ref="I41:J41"/>
    <mergeCell ref="I42:J42"/>
    <mergeCell ref="B44:I44"/>
    <mergeCell ref="D46:I46"/>
    <mergeCell ref="D47:I47"/>
  </mergeCells>
  <dataValidations disablePrompts="1" count="1">
    <dataValidation type="whole" allowBlank="1" showInputMessage="1" showErrorMessage="1" error="Може да заявите 1 бр. допълнителен екземпяр за учителя." sqref="D83 D100 D117 H125:H148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19685039370078741"/>
  <pageSetup paperSize="9" scale="98" fitToHeight="0" orientation="landscape" r:id="rId2"/>
  <headerFooter>
    <oddFooter>&amp;L Заявка за книжки и помагала  за 5 – 6-годишни деца, живеещи в чужбина &amp;C&amp;P</oddFooter>
  </headerFooter>
  <rowBreaks count="6" manualBreakCount="6">
    <brk id="28" max="10" man="1"/>
    <brk id="62" max="10" man="1"/>
    <brk id="84" max="10" man="1"/>
    <brk id="102" max="10" man="1"/>
    <brk id="119" max="10" man="1"/>
    <brk id="139" max="10" man="1"/>
  </rowBreaks>
  <ignoredErrors>
    <ignoredError sqref="F7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5-6 год.</vt:lpstr>
      <vt:lpstr>'5-6 год.'!Print_Area</vt:lpstr>
      <vt:lpstr>'5-6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2023-05-11T11:34:32Z</cp:lastPrinted>
  <dcterms:created xsi:type="dcterms:W3CDTF">2010-02-08T11:37:33Z</dcterms:created>
  <dcterms:modified xsi:type="dcterms:W3CDTF">2023-05-11T14:39:17Z</dcterms:modified>
</cp:coreProperties>
</file>