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GABI-WORK\3.Prosveta\zayavki-2023-2024\Chuzhbina\"/>
    </mc:Choice>
  </mc:AlternateContent>
  <xr:revisionPtr revIDLastSave="0" documentId="13_ncr:1_{3A5A5B51-579A-4AEE-AD5E-033C2841C4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-5 год." sheetId="3" r:id="rId1"/>
  </sheets>
  <definedNames>
    <definedName name="_xlnm.Print_Titles" localSheetId="0">'4-5 год.'!$122:$124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3" l="1"/>
  <c r="F73" i="3"/>
  <c r="B77" i="3"/>
  <c r="M126" i="3" l="1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25" i="3"/>
  <c r="B111" i="3" l="1"/>
  <c r="B118" i="3"/>
  <c r="B100" i="3"/>
  <c r="B93" i="3"/>
  <c r="B83" i="3"/>
  <c r="I144" i="3"/>
  <c r="N144" i="3" s="1"/>
  <c r="J144" i="3" s="1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40" i="3"/>
  <c r="G141" i="3"/>
  <c r="G142" i="3"/>
  <c r="G143" i="3"/>
  <c r="G139" i="3"/>
  <c r="G145" i="3"/>
  <c r="G146" i="3"/>
  <c r="G144" i="3"/>
  <c r="G125" i="3"/>
  <c r="I127" i="3"/>
  <c r="N127" i="3" s="1"/>
  <c r="J127" i="3" s="1"/>
  <c r="I128" i="3"/>
  <c r="N128" i="3" s="1"/>
  <c r="J128" i="3" s="1"/>
  <c r="I129" i="3"/>
  <c r="N129" i="3" s="1"/>
  <c r="J129" i="3" s="1"/>
  <c r="I130" i="3"/>
  <c r="N130" i="3" s="1"/>
  <c r="J130" i="3" s="1"/>
  <c r="I131" i="3"/>
  <c r="N131" i="3" s="1"/>
  <c r="J131" i="3" s="1"/>
  <c r="I132" i="3"/>
  <c r="N132" i="3" s="1"/>
  <c r="J132" i="3" s="1"/>
  <c r="I133" i="3"/>
  <c r="N133" i="3" s="1"/>
  <c r="J133" i="3" s="1"/>
  <c r="I134" i="3"/>
  <c r="N134" i="3" s="1"/>
  <c r="J134" i="3" s="1"/>
  <c r="I135" i="3"/>
  <c r="N135" i="3" s="1"/>
  <c r="J135" i="3" s="1"/>
  <c r="I136" i="3"/>
  <c r="N136" i="3" s="1"/>
  <c r="J136" i="3" s="1"/>
  <c r="I137" i="3"/>
  <c r="I138" i="3"/>
  <c r="N138" i="3" s="1"/>
  <c r="J138" i="3" s="1"/>
  <c r="I140" i="3"/>
  <c r="N140" i="3" s="1"/>
  <c r="J140" i="3" s="1"/>
  <c r="I141" i="3"/>
  <c r="N141" i="3" s="1"/>
  <c r="J141" i="3" s="1"/>
  <c r="I142" i="3"/>
  <c r="N142" i="3" s="1"/>
  <c r="J142" i="3" s="1"/>
  <c r="I143" i="3"/>
  <c r="N143" i="3" s="1"/>
  <c r="J143" i="3" s="1"/>
  <c r="I139" i="3"/>
  <c r="N139" i="3" s="1"/>
  <c r="J139" i="3" s="1"/>
  <c r="I145" i="3"/>
  <c r="N145" i="3" s="1"/>
  <c r="J145" i="3" s="1"/>
  <c r="I146" i="3"/>
  <c r="N146" i="3" s="1"/>
  <c r="J146" i="3" s="1"/>
  <c r="I125" i="3"/>
  <c r="N125" i="3" s="1"/>
  <c r="J125" i="3" s="1"/>
  <c r="I126" i="3"/>
  <c r="N126" i="3" s="1"/>
  <c r="J126" i="3" s="1"/>
  <c r="E117" i="3"/>
  <c r="N117" i="3" s="1"/>
  <c r="F117" i="3" s="1"/>
  <c r="E99" i="3"/>
  <c r="E82" i="3"/>
  <c r="B84" i="3"/>
  <c r="F94" i="3"/>
  <c r="F112" i="3"/>
  <c r="N137" i="3" l="1"/>
  <c r="K138" i="3"/>
  <c r="N81" i="3"/>
  <c r="N80" i="3"/>
  <c r="N99" i="3"/>
  <c r="F99" i="3" s="1"/>
  <c r="F100" i="3" s="1"/>
  <c r="K141" i="3"/>
  <c r="K142" i="3"/>
  <c r="K125" i="3"/>
  <c r="K143" i="3"/>
  <c r="K130" i="3"/>
  <c r="K126" i="3"/>
  <c r="K134" i="3"/>
  <c r="K133" i="3"/>
  <c r="K140" i="3"/>
  <c r="K135" i="3"/>
  <c r="K144" i="3"/>
  <c r="K132" i="3"/>
  <c r="K146" i="3"/>
  <c r="K128" i="3"/>
  <c r="K129" i="3"/>
  <c r="K136" i="3"/>
  <c r="K139" i="3"/>
  <c r="F118" i="3"/>
  <c r="K145" i="3"/>
  <c r="K131" i="3"/>
  <c r="K127" i="3"/>
  <c r="J137" i="3" l="1"/>
  <c r="K137" i="3" s="1"/>
  <c r="K147" i="3" s="1"/>
  <c r="F82" i="3"/>
  <c r="F83" i="3" s="1"/>
  <c r="J150" i="3" l="1"/>
</calcChain>
</file>

<file path=xl/sharedStrings.xml><?xml version="1.0" encoding="utf-8"?>
<sst xmlns="http://schemas.openxmlformats.org/spreadsheetml/2006/main" count="184" uniqueCount="125">
  <si>
    <t>№</t>
  </si>
  <si>
    <t>Автори</t>
  </si>
  <si>
    <t xml:space="preserve">Б. Дънбар </t>
  </si>
  <si>
    <t>Книга за игри и занимания с малкото дете</t>
  </si>
  <si>
    <t>Р. Маклър</t>
  </si>
  <si>
    <t>И. Колева и др.</t>
  </si>
  <si>
    <t>Заявено количество</t>
  </si>
  <si>
    <t>Ед. цена с ДДС</t>
  </si>
  <si>
    <t>Да възпитаваме правилно малкото дете</t>
  </si>
  <si>
    <t>С. Уолкоф и др.</t>
  </si>
  <si>
    <t>Брой</t>
  </si>
  <si>
    <t>В. Гюрова и др.</t>
  </si>
  <si>
    <t>Издателство „Cuadernos Rubio“/„Просвета“</t>
  </si>
  <si>
    <t>Наименование на помагалото</t>
  </si>
  <si>
    <t xml:space="preserve">М. Стоянова и др.  </t>
  </si>
  <si>
    <t>ИЗДАТЕЛСТВО „ПРОСВЕТА – СОФИЯ“ АД</t>
  </si>
  <si>
    <t>www.prosveta.bg</t>
  </si>
  <si>
    <t>Чуден свят. Български език и литература</t>
  </si>
  <si>
    <t>Божидар Ангелов, Пенка Вълчева</t>
  </si>
  <si>
    <t>Чуден свят. Математика</t>
  </si>
  <si>
    <t>Чуден свят. Околен свят</t>
  </si>
  <si>
    <t>Чуден свят. Изобразително изкуство</t>
  </si>
  <si>
    <t>Чуден свят. Игри по всички образователни направления</t>
  </si>
  <si>
    <t>Севдалина Витанова, Галина Георгиева</t>
  </si>
  <si>
    <t>Л. Зафирова, Б. Ангелов, С. Витанова</t>
  </si>
  <si>
    <t>Лучия Ангелова, Гергана Михайлова</t>
  </si>
  <si>
    <t>Любен Витанов</t>
  </si>
  <si>
    <t>Б. Ангелов, Л. Витанов, А. Георгиев</t>
  </si>
  <si>
    <t>Чуден свят. Конструиране и технологии</t>
  </si>
  <si>
    <t>Наименование на познавателната книжка</t>
  </si>
  <si>
    <t>Г. Иванов</t>
  </si>
  <si>
    <t xml:space="preserve">Д. Коларска и др.  </t>
  </si>
  <si>
    <t>Ръка за ръка. Вълшебства от думи</t>
  </si>
  <si>
    <t>Ръка за ръка. Хайде да рисуваме!</t>
  </si>
  <si>
    <t>Ръка за ръка. На работа, ръчички!</t>
  </si>
  <si>
    <t>Б. Ангелов и др.</t>
  </si>
  <si>
    <t>В. Ванева, Т. Велинова</t>
  </si>
  <si>
    <t>0.00 лв.</t>
  </si>
  <si>
    <t xml:space="preserve">Допълнително към комплекта: </t>
  </si>
  <si>
    <t>Екземпляр за учителя с допълнителна търговска отстъпка</t>
  </si>
  <si>
    <t>Заглавие</t>
  </si>
  <si>
    <t>TO</t>
  </si>
  <si>
    <t>Цена с TO</t>
  </si>
  <si>
    <t>Б. Ангелов</t>
  </si>
  <si>
    <t>С. Витанова и др.</t>
  </si>
  <si>
    <t>Л. Зафирова и др.</t>
  </si>
  <si>
    <t>Л. Ангелов и др.</t>
  </si>
  <si>
    <t>В. Ванева и др.</t>
  </si>
  <si>
    <t>Р. Генков и др.</t>
  </si>
  <si>
    <t>Допълнителен екземпляр за учителя с търговска отстъпка</t>
  </si>
  <si>
    <t>Обща стойност</t>
  </si>
  <si>
    <t>ТО</t>
  </si>
  <si>
    <t xml:space="preserve">Цена </t>
  </si>
  <si>
    <t>Изд. „Cuadernos Rubio“/„Просвета“</t>
  </si>
  <si>
    <t>Ценa с ТО</t>
  </si>
  <si>
    <t>Изготвил заявката  (име, фамилия)</t>
  </si>
  <si>
    <t>ЗАЯВКА</t>
  </si>
  <si>
    <t>Ръка за ръка. Здравейте, приятели!</t>
  </si>
  <si>
    <t>Чуден свят. Игри по всички образователни
 направления.</t>
  </si>
  <si>
    <t>В цената на комплект познавателни книжки е включена търговската отстъпка.</t>
  </si>
  <si>
    <t>Сума с ТО</t>
  </si>
  <si>
    <t xml:space="preserve">При поръчка на всяко от следните заглавия издателството предоставя 20% търговска отстъпка.   </t>
  </si>
  <si>
    <t xml:space="preserve">
</t>
  </si>
  <si>
    <t>................................................................................................................................................................</t>
  </si>
  <si>
    <r>
      <t xml:space="preserve">Държава: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</t>
    </r>
  </si>
  <si>
    <r>
      <t xml:space="preserve">Наименование на заявителя: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</t>
    </r>
  </si>
  <si>
    <r>
      <t xml:space="preserve">Населено място: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</t>
    </r>
  </si>
  <si>
    <r>
      <t xml:space="preserve">Пощенски код: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</t>
    </r>
  </si>
  <si>
    <r>
      <t xml:space="preserve">МОЛ: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....................................................................................................................................................</t>
    </r>
  </si>
  <si>
    <r>
      <t xml:space="preserve">Лице за контакт: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</t>
    </r>
  </si>
  <si>
    <r>
      <t xml:space="preserve">Имейл на лице за контакт: </t>
    </r>
    <r>
      <rPr>
        <sz val="12"/>
        <color indexed="8"/>
        <rFont val="Times New Roman"/>
        <family val="1"/>
        <charset val="204"/>
      </rPr>
      <t xml:space="preserve"> .............................................................................................................</t>
    </r>
  </si>
  <si>
    <r>
      <t xml:space="preserve">Директор: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</t>
    </r>
  </si>
  <si>
    <r>
      <t xml:space="preserve">Мобилен телефон на лице за контакт: </t>
    </r>
    <r>
      <rPr>
        <sz val="12"/>
        <color indexed="8"/>
        <rFont val="Times New Roman"/>
        <family val="1"/>
        <charset val="204"/>
      </rPr>
      <t xml:space="preserve"> ........................................................................................</t>
    </r>
  </si>
  <si>
    <r>
      <t>Стационарен телефон на лице за контакт:</t>
    </r>
    <r>
      <rPr>
        <sz val="12"/>
        <color indexed="8"/>
        <rFont val="Times New Roman"/>
        <family val="1"/>
        <charset val="204"/>
      </rPr>
      <t xml:space="preserve"> ..................................................................................</t>
    </r>
  </si>
  <si>
    <t>Сценарии за тържества в детската градина</t>
  </si>
  <si>
    <t>Р. Дюлгерова и др.</t>
  </si>
  <si>
    <r>
      <t xml:space="preserve">Общ брой групи 4 - 5 години: </t>
    </r>
    <r>
      <rPr>
        <sz val="8"/>
        <rFont val="Times New Roman"/>
        <family val="1"/>
        <charset val="204"/>
      </rPr>
      <t/>
    </r>
  </si>
  <si>
    <t xml:space="preserve">Общ брой деца 4 - 5 години: </t>
  </si>
  <si>
    <t>Комплект „Чуден свят“ за 4 - 5 години</t>
  </si>
  <si>
    <t>Комплект „АБВ☺игри“ за 4 - 5 години</t>
  </si>
  <si>
    <t>АБВ☺игри. Част 1. Есен, Зима</t>
  </si>
  <si>
    <t>АБВ☺игри. Част 2. Пролет, Лято</t>
  </si>
  <si>
    <t xml:space="preserve">Десислава Коларска и др.  </t>
  </si>
  <si>
    <t xml:space="preserve">Магдалена Стоянова и др.  </t>
  </si>
  <si>
    <t>Комплект „Ръка за ръка“ за 4 - 5 години</t>
  </si>
  <si>
    <t>Ръка за ръка. Колко и защо?</t>
  </si>
  <si>
    <t>О. Занков, Р. Генков</t>
  </si>
  <si>
    <t>АБВ☺игри. Част 3. Есен, Зима, Пролет, Лято</t>
  </si>
  <si>
    <t>„АБВ☺игри“. Част 1. Eсен, Зима</t>
  </si>
  <si>
    <t>„АБВ☺игри“. Част 2. Пролет, Лято</t>
  </si>
  <si>
    <t>„АБВ☺игри“. Част 3. Есен, Зима, Пролет, Лято</t>
  </si>
  <si>
    <t>Играя и пиша. Книжка 2 за 4 - 5 години</t>
  </si>
  <si>
    <t>Играя и пиша. Книжка 3 за 4 - 5 години</t>
  </si>
  <si>
    <t>Играя и пиша. Книжка 4 за  4 - 5 години</t>
  </si>
  <si>
    <t xml:space="preserve">Броя и смятам. Уча се да групирам и сравнявам  
</t>
  </si>
  <si>
    <t>Пъстър свят за 4 – 5 гoдини. Да учим по-лесно български език и литература</t>
  </si>
  <si>
    <t xml:space="preserve">Е. Тополска и др. </t>
  </si>
  <si>
    <r>
      <t xml:space="preserve">Адрес: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..................................................................................................................................................</t>
    </r>
  </si>
  <si>
    <t>Заявки за помагала за II възрастова група (4 - 5 години)</t>
  </si>
  <si>
    <t>…………………………………………….</t>
  </si>
  <si>
    <t xml:space="preserve"> (Попълва се само ако сте данъчно задължено лице)</t>
  </si>
  <si>
    <t>(да/не)</t>
  </si>
  <si>
    <t>(посочете желания вариант)</t>
  </si>
  <si>
    <t>(посочете желаната валута)</t>
  </si>
  <si>
    <t xml:space="preserve">      VAT номер или друг идентифициращ номер, издаден от местните данъчни органи</t>
  </si>
  <si>
    <t>Пощенски код:</t>
  </si>
  <si>
    <t>Адрес:</t>
  </si>
  <si>
    <t>Име и телефон за връзка:</t>
  </si>
  <si>
    <t>2. BGN/EUR/USD</t>
  </si>
  <si>
    <t xml:space="preserve">                1. В брой/с банков превод </t>
  </si>
  <si>
    <t>………………………….........................................</t>
  </si>
  <si>
    <t>………………………...........................................</t>
  </si>
  <si>
    <t>……..............................................................................................................................</t>
  </si>
  <si>
    <t xml:space="preserve">Държава:      </t>
  </si>
  <si>
    <t>…….......................................</t>
  </si>
  <si>
    <t>..............................................................................................................................................................................................................................</t>
  </si>
  <si>
    <t xml:space="preserve">            1. Желая да получа заявените учебници и учебните помагала на място от складовата база на "Просвета".     
</t>
  </si>
  <si>
    <t xml:space="preserve">            2. Желая да ползвам транспортна услуга и да получа  заявените учебници и учебни помагала на следния адрес:</t>
  </si>
  <si>
    <t>за закупуване на познавателни книжки и помагала за II възрастова група (4 - 5 години)
за деца, живеещи в чужбина, за учебната 2023/2024 година, съгласно ПМС № 90/29.05.2018 г., 
по програма „Роден език и култура зад граница“ и ПМС № 79/13.04.2016 г.
на издателствата „Просвета - София“ АД, „Просвета Плюс“ ЕАД и „Просвета Азбуки“ ЕООД</t>
  </si>
  <si>
    <t>За учителя получавате екземпляр от книжките.
(Mоля, отбележете при необходимост.)</t>
  </si>
  <si>
    <t>Към комплекта получавате книга за учителя и  музикален диск.</t>
  </si>
  <si>
    <t>СУМА С ДДС:</t>
  </si>
  <si>
    <t>СУМA С  ДДС:</t>
  </si>
  <si>
    <t>СУМA С ДДС:</t>
  </si>
  <si>
    <t>ОБЩО СУМА
 С  ДДС: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</si>
</sst>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);\-#,##0"/>
    <numFmt numFmtId="165" formatCode="#,##0.00\ &quot;лв.&quot;"/>
    <numFmt numFmtId="166" formatCode="0.000"/>
  </numFmts>
  <fonts count="56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</font>
    <font>
      <i/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color rgb="FF333333"/>
      <name val="Times New Roman"/>
      <family val="1"/>
      <charset val="204"/>
    </font>
    <font>
      <sz val="12"/>
      <color theme="0"/>
      <name val="Arial"/>
      <family val="2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rgb="FFFF0000"/>
      <name val="Times New Roman"/>
      <family val="1"/>
      <charset val="204"/>
    </font>
    <font>
      <b/>
      <sz val="11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24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166" fontId="3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right"/>
    </xf>
    <xf numFmtId="0" fontId="24" fillId="0" borderId="0" xfId="38" applyFont="1" applyAlignment="1">
      <alignment horizontal="left"/>
    </xf>
    <xf numFmtId="166" fontId="1" fillId="0" borderId="0" xfId="0" applyNumberFormat="1" applyFont="1"/>
    <xf numFmtId="2" fontId="3" fillId="0" borderId="0" xfId="0" applyNumberFormat="1" applyFont="1"/>
    <xf numFmtId="0" fontId="32" fillId="0" borderId="0" xfId="0" applyFont="1"/>
    <xf numFmtId="0" fontId="31" fillId="0" borderId="0" xfId="0" applyFont="1"/>
    <xf numFmtId="0" fontId="32" fillId="0" borderId="0" xfId="0" applyFont="1" applyAlignment="1">
      <alignment horizontal="left"/>
    </xf>
    <xf numFmtId="0" fontId="32" fillId="26" borderId="12" xfId="0" applyFont="1" applyFill="1" applyBorder="1" applyAlignment="1">
      <alignment horizontal="center" vertical="center" wrapText="1"/>
    </xf>
    <xf numFmtId="0" fontId="32" fillId="26" borderId="11" xfId="0" applyFont="1" applyFill="1" applyBorder="1" applyAlignment="1">
      <alignment horizontal="left" vertical="center"/>
    </xf>
    <xf numFmtId="1" fontId="32" fillId="0" borderId="11" xfId="0" applyNumberFormat="1" applyFont="1" applyBorder="1" applyAlignment="1" applyProtection="1">
      <alignment horizontal="center" vertical="center"/>
      <protection locked="0"/>
    </xf>
    <xf numFmtId="0" fontId="32" fillId="0" borderId="0" xfId="0" applyFont="1" applyAlignment="1">
      <alignment vertical="center"/>
    </xf>
    <xf numFmtId="1" fontId="32" fillId="0" borderId="10" xfId="0" applyNumberFormat="1" applyFont="1" applyBorder="1" applyAlignment="1" applyProtection="1">
      <alignment horizontal="center" vertical="center"/>
      <protection locked="0"/>
    </xf>
    <xf numFmtId="0" fontId="33" fillId="0" borderId="0" xfId="0" applyFont="1"/>
    <xf numFmtId="0" fontId="31" fillId="0" borderId="0" xfId="0" applyFont="1" applyAlignment="1">
      <alignment horizontal="right"/>
    </xf>
    <xf numFmtId="0" fontId="34" fillId="0" borderId="0" xfId="0" applyFont="1"/>
    <xf numFmtId="164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vertical="center"/>
    </xf>
    <xf numFmtId="0" fontId="33" fillId="0" borderId="10" xfId="0" applyFont="1" applyBorder="1" applyAlignment="1">
      <alignment horizontal="left"/>
    </xf>
    <xf numFmtId="164" fontId="35" fillId="0" borderId="13" xfId="0" applyNumberFormat="1" applyFont="1" applyBorder="1" applyAlignment="1">
      <alignment horizontal="center" vertical="center" wrapText="1"/>
    </xf>
    <xf numFmtId="164" fontId="35" fillId="0" borderId="0" xfId="0" applyNumberFormat="1" applyFont="1" applyAlignment="1">
      <alignment horizontal="center" vertical="center" wrapText="1"/>
    </xf>
    <xf numFmtId="0" fontId="35" fillId="0" borderId="0" xfId="0" applyFont="1"/>
    <xf numFmtId="165" fontId="33" fillId="0" borderId="0" xfId="0" applyNumberFormat="1" applyFont="1" applyAlignment="1">
      <alignment vertical="center"/>
    </xf>
    <xf numFmtId="164" fontId="32" fillId="0" borderId="13" xfId="0" applyNumberFormat="1" applyFont="1" applyBorder="1" applyAlignment="1">
      <alignment horizontal="center" vertical="center" wrapText="1"/>
    </xf>
    <xf numFmtId="49" fontId="32" fillId="0" borderId="10" xfId="0" applyNumberFormat="1" applyFont="1" applyBorder="1" applyAlignment="1">
      <alignment horizontal="center" vertical="center"/>
    </xf>
    <xf numFmtId="164" fontId="32" fillId="0" borderId="0" xfId="0" applyNumberFormat="1" applyFont="1" applyAlignment="1">
      <alignment vertical="top" wrapText="1"/>
    </xf>
    <xf numFmtId="0" fontId="36" fillId="0" borderId="0" xfId="0" applyFont="1"/>
    <xf numFmtId="0" fontId="33" fillId="0" borderId="0" xfId="0" applyFont="1" applyAlignment="1">
      <alignment horizontal="right"/>
    </xf>
    <xf numFmtId="164" fontId="32" fillId="0" borderId="0" xfId="0" applyNumberFormat="1" applyFont="1" applyAlignment="1">
      <alignment vertical="center" wrapText="1"/>
    </xf>
    <xf numFmtId="166" fontId="33" fillId="0" borderId="0" xfId="0" applyNumberFormat="1" applyFont="1"/>
    <xf numFmtId="0" fontId="31" fillId="0" borderId="0" xfId="0" applyFont="1" applyAlignment="1">
      <alignment vertical="center"/>
    </xf>
    <xf numFmtId="165" fontId="31" fillId="0" borderId="0" xfId="0" applyNumberFormat="1" applyFont="1" applyAlignment="1">
      <alignment horizontal="center" vertical="center"/>
    </xf>
    <xf numFmtId="166" fontId="31" fillId="0" borderId="0" xfId="0" applyNumberFormat="1" applyFont="1"/>
    <xf numFmtId="0" fontId="33" fillId="0" borderId="10" xfId="0" applyFont="1" applyBorder="1" applyAlignment="1">
      <alignment horizontal="left" vertical="center" wrapText="1"/>
    </xf>
    <xf numFmtId="164" fontId="31" fillId="0" borderId="0" xfId="0" applyNumberFormat="1" applyFont="1" applyAlignment="1">
      <alignment horizontal="left" vertical="top" wrapText="1"/>
    </xf>
    <xf numFmtId="164" fontId="32" fillId="0" borderId="0" xfId="0" applyNumberFormat="1" applyFont="1" applyAlignment="1">
      <alignment horizontal="center" vertical="center" wrapText="1"/>
    </xf>
    <xf numFmtId="165" fontId="31" fillId="0" borderId="0" xfId="0" applyNumberFormat="1" applyFont="1" applyAlignment="1">
      <alignment vertical="center"/>
    </xf>
    <xf numFmtId="0" fontId="34" fillId="0" borderId="0" xfId="38" applyFont="1"/>
    <xf numFmtId="164" fontId="31" fillId="0" borderId="10" xfId="0" applyNumberFormat="1" applyFont="1" applyBorder="1" applyAlignment="1">
      <alignment horizontal="center" vertical="center"/>
    </xf>
    <xf numFmtId="0" fontId="33" fillId="0" borderId="0" xfId="0" applyFont="1" applyAlignment="1">
      <alignment horizontal="left"/>
    </xf>
    <xf numFmtId="1" fontId="37" fillId="24" borderId="10" xfId="0" applyNumberFormat="1" applyFont="1" applyFill="1" applyBorder="1" applyAlignment="1">
      <alignment horizontal="center" vertical="center"/>
    </xf>
    <xf numFmtId="164" fontId="32" fillId="0" borderId="0" xfId="0" applyNumberFormat="1" applyFont="1" applyAlignment="1">
      <alignment horizontal="right" vertical="center"/>
    </xf>
    <xf numFmtId="0" fontId="33" fillId="0" borderId="0" xfId="0" applyFont="1" applyAlignment="1">
      <alignment vertical="center"/>
    </xf>
    <xf numFmtId="164" fontId="31" fillId="0" borderId="0" xfId="0" applyNumberFormat="1" applyFont="1" applyAlignment="1">
      <alignment vertical="center"/>
    </xf>
    <xf numFmtId="164" fontId="32" fillId="0" borderId="0" xfId="0" applyNumberFormat="1" applyFont="1" applyAlignment="1">
      <alignment horizontal="right" vertical="center" wrapText="1"/>
    </xf>
    <xf numFmtId="164" fontId="31" fillId="0" borderId="0" xfId="0" applyNumberFormat="1" applyFont="1" applyAlignment="1">
      <alignment horizontal="right" vertical="center"/>
    </xf>
    <xf numFmtId="166" fontId="32" fillId="0" borderId="0" xfId="0" applyNumberFormat="1" applyFont="1" applyAlignment="1">
      <alignment horizontal="right" vertical="center" wrapText="1"/>
    </xf>
    <xf numFmtId="0" fontId="31" fillId="0" borderId="0" xfId="38" applyFont="1"/>
    <xf numFmtId="0" fontId="31" fillId="0" borderId="0" xfId="38" applyFont="1" applyAlignment="1">
      <alignment horizontal="right"/>
    </xf>
    <xf numFmtId="0" fontId="35" fillId="0" borderId="29" xfId="0" applyFont="1" applyBorder="1" applyAlignment="1">
      <alignment horizontal="center" vertical="center" wrapText="1"/>
    </xf>
    <xf numFmtId="164" fontId="35" fillId="0" borderId="29" xfId="0" applyNumberFormat="1" applyFont="1" applyBorder="1" applyAlignment="1">
      <alignment horizontal="center" vertical="center" wrapText="1"/>
    </xf>
    <xf numFmtId="9" fontId="33" fillId="0" borderId="30" xfId="0" applyNumberFormat="1" applyFont="1" applyBorder="1" applyAlignment="1">
      <alignment horizontal="center" vertical="center" wrapText="1"/>
    </xf>
    <xf numFmtId="165" fontId="33" fillId="25" borderId="29" xfId="0" applyNumberFormat="1" applyFont="1" applyFill="1" applyBorder="1" applyAlignment="1">
      <alignment horizontal="center" vertical="center" wrapText="1"/>
    </xf>
    <xf numFmtId="165" fontId="32" fillId="0" borderId="0" xfId="0" applyNumberFormat="1" applyFont="1" applyAlignment="1">
      <alignment horizontal="center" vertical="center" wrapText="1"/>
    </xf>
    <xf numFmtId="165" fontId="25" fillId="0" borderId="14" xfId="0" applyNumberFormat="1" applyFont="1" applyBorder="1"/>
    <xf numFmtId="164" fontId="32" fillId="0" borderId="31" xfId="0" applyNumberFormat="1" applyFont="1" applyBorder="1" applyAlignment="1">
      <alignment horizontal="center" vertical="top" wrapText="1"/>
    </xf>
    <xf numFmtId="0" fontId="32" fillId="0" borderId="29" xfId="0" applyFont="1" applyBorder="1" applyAlignment="1">
      <alignment horizontal="center" vertical="center" wrapText="1"/>
    </xf>
    <xf numFmtId="164" fontId="32" fillId="0" borderId="29" xfId="0" applyNumberFormat="1" applyFont="1" applyBorder="1" applyAlignment="1">
      <alignment horizontal="center" vertical="center" wrapText="1"/>
    </xf>
    <xf numFmtId="0" fontId="1" fillId="27" borderId="12" xfId="0" applyFont="1" applyFill="1" applyBorder="1" applyAlignment="1">
      <alignment vertical="center"/>
    </xf>
    <xf numFmtId="9" fontId="31" fillId="0" borderId="30" xfId="0" applyNumberFormat="1" applyFont="1" applyBorder="1" applyAlignment="1">
      <alignment horizontal="center" vertical="center" wrapText="1"/>
    </xf>
    <xf numFmtId="165" fontId="31" fillId="0" borderId="29" xfId="0" applyNumberFormat="1" applyFont="1" applyBorder="1" applyAlignment="1">
      <alignment horizontal="center" vertical="center" wrapText="1"/>
    </xf>
    <xf numFmtId="0" fontId="38" fillId="27" borderId="15" xfId="0" applyFont="1" applyFill="1" applyBorder="1" applyAlignment="1">
      <alignment horizontal="center" vertical="center" wrapText="1"/>
    </xf>
    <xf numFmtId="0" fontId="33" fillId="0" borderId="29" xfId="0" applyFont="1" applyBorder="1" applyAlignment="1" applyProtection="1">
      <alignment horizontal="center" vertical="center" wrapText="1"/>
      <protection locked="0"/>
    </xf>
    <xf numFmtId="1" fontId="33" fillId="0" borderId="29" xfId="0" applyNumberFormat="1" applyFont="1" applyBorder="1" applyAlignment="1" applyProtection="1">
      <alignment horizontal="center" vertical="center" wrapText="1"/>
      <protection locked="0"/>
    </xf>
    <xf numFmtId="0" fontId="31" fillId="0" borderId="29" xfId="0" applyFont="1" applyBorder="1" applyAlignment="1" applyProtection="1">
      <alignment horizontal="center" vertical="center" wrapText="1"/>
      <protection locked="0"/>
    </xf>
    <xf numFmtId="0" fontId="39" fillId="0" borderId="0" xfId="0" applyFont="1"/>
    <xf numFmtId="0" fontId="40" fillId="0" borderId="0" xfId="0" applyFont="1"/>
    <xf numFmtId="0" fontId="30" fillId="0" borderId="0" xfId="0" applyFont="1"/>
    <xf numFmtId="164" fontId="41" fillId="0" borderId="0" xfId="0" applyNumberFormat="1" applyFont="1" applyAlignment="1">
      <alignment vertical="top" wrapText="1"/>
    </xf>
    <xf numFmtId="0" fontId="42" fillId="0" borderId="0" xfId="0" applyFont="1"/>
    <xf numFmtId="164" fontId="35" fillId="26" borderId="12" xfId="0" applyNumberFormat="1" applyFont="1" applyFill="1" applyBorder="1" applyAlignment="1">
      <alignment horizontal="right" vertical="center" wrapText="1" indent="1"/>
    </xf>
    <xf numFmtId="165" fontId="32" fillId="26" borderId="10" xfId="0" applyNumberFormat="1" applyFont="1" applyFill="1" applyBorder="1" applyAlignment="1">
      <alignment horizontal="right" vertical="center" wrapText="1" indent="1"/>
    </xf>
    <xf numFmtId="165" fontId="35" fillId="26" borderId="10" xfId="0" applyNumberFormat="1" applyFont="1" applyFill="1" applyBorder="1" applyAlignment="1">
      <alignment horizontal="center" vertical="center"/>
    </xf>
    <xf numFmtId="165" fontId="35" fillId="26" borderId="10" xfId="0" applyNumberFormat="1" applyFont="1" applyFill="1" applyBorder="1" applyAlignment="1">
      <alignment vertical="center" wrapText="1"/>
    </xf>
    <xf numFmtId="165" fontId="32" fillId="26" borderId="10" xfId="0" applyNumberFormat="1" applyFont="1" applyFill="1" applyBorder="1" applyAlignment="1">
      <alignment horizontal="center" vertical="center"/>
    </xf>
    <xf numFmtId="165" fontId="32" fillId="26" borderId="29" xfId="0" applyNumberFormat="1" applyFont="1" applyFill="1" applyBorder="1" applyAlignment="1">
      <alignment vertical="center" wrapText="1"/>
    </xf>
    <xf numFmtId="0" fontId="33" fillId="0" borderId="0" xfId="0" applyFont="1" applyAlignment="1">
      <alignment horizontal="center"/>
    </xf>
    <xf numFmtId="0" fontId="33" fillId="0" borderId="10" xfId="0" applyFont="1" applyBorder="1" applyAlignment="1">
      <alignment horizontal="left" vertical="center"/>
    </xf>
    <xf numFmtId="0" fontId="35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164" fontId="31" fillId="0" borderId="10" xfId="0" applyNumberFormat="1" applyFont="1" applyBorder="1" applyAlignment="1">
      <alignment horizontal="left" vertical="center"/>
    </xf>
    <xf numFmtId="164" fontId="31" fillId="0" borderId="0" xfId="0" applyNumberFormat="1" applyFont="1" applyAlignment="1">
      <alignment horizontal="center" vertical="center" wrapText="1"/>
    </xf>
    <xf numFmtId="0" fontId="35" fillId="27" borderId="10" xfId="0" applyFont="1" applyFill="1" applyBorder="1" applyAlignment="1">
      <alignment horizontal="center" vertical="center" wrapText="1"/>
    </xf>
    <xf numFmtId="1" fontId="31" fillId="0" borderId="13" xfId="0" applyNumberFormat="1" applyFont="1" applyBorder="1" applyAlignment="1">
      <alignment horizontal="center" vertical="center" wrapText="1"/>
    </xf>
    <xf numFmtId="164" fontId="28" fillId="0" borderId="10" xfId="0" applyNumberFormat="1" applyFont="1" applyBorder="1" applyAlignment="1">
      <alignment vertical="center" wrapText="1"/>
    </xf>
    <xf numFmtId="165" fontId="28" fillId="0" borderId="10" xfId="0" applyNumberFormat="1" applyFont="1" applyBorder="1" applyAlignment="1">
      <alignment horizontal="center" vertical="center"/>
    </xf>
    <xf numFmtId="1" fontId="28" fillId="0" borderId="10" xfId="0" applyNumberFormat="1" applyFont="1" applyBorder="1" applyAlignment="1" applyProtection="1">
      <alignment horizontal="center" vertical="center"/>
      <protection locked="0"/>
    </xf>
    <xf numFmtId="164" fontId="43" fillId="0" borderId="0" xfId="0" applyNumberFormat="1" applyFont="1" applyAlignment="1">
      <alignment horizontal="left" vertical="center" wrapText="1"/>
    </xf>
    <xf numFmtId="1" fontId="31" fillId="0" borderId="0" xfId="0" applyNumberFormat="1" applyFont="1" applyAlignment="1">
      <alignment horizontal="center" vertical="center" wrapText="1"/>
    </xf>
    <xf numFmtId="49" fontId="32" fillId="0" borderId="0" xfId="0" applyNumberFormat="1" applyFont="1" applyAlignment="1">
      <alignment horizontal="center" vertical="center"/>
    </xf>
    <xf numFmtId="166" fontId="32" fillId="0" borderId="0" xfId="0" applyNumberFormat="1" applyFont="1" applyAlignment="1">
      <alignment horizontal="right" vertical="center"/>
    </xf>
    <xf numFmtId="164" fontId="26" fillId="26" borderId="12" xfId="0" applyNumberFormat="1" applyFont="1" applyFill="1" applyBorder="1" applyAlignment="1">
      <alignment horizontal="right" vertical="center" wrapText="1" indent="1"/>
    </xf>
    <xf numFmtId="0" fontId="28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vertical="center"/>
    </xf>
    <xf numFmtId="0" fontId="28" fillId="25" borderId="10" xfId="0" applyFont="1" applyFill="1" applyBorder="1" applyAlignment="1">
      <alignment vertical="center" wrapText="1"/>
    </xf>
    <xf numFmtId="164" fontId="28" fillId="0" borderId="10" xfId="0" applyNumberFormat="1" applyFont="1" applyBorder="1" applyAlignment="1">
      <alignment horizontal="left" vertical="center" wrapText="1"/>
    </xf>
    <xf numFmtId="164" fontId="28" fillId="24" borderId="10" xfId="0" applyNumberFormat="1" applyFont="1" applyFill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9" fontId="28" fillId="24" borderId="10" xfId="0" applyNumberFormat="1" applyFont="1" applyFill="1" applyBorder="1" applyAlignment="1">
      <alignment horizontal="center" vertical="center"/>
    </xf>
    <xf numFmtId="165" fontId="28" fillId="25" borderId="10" xfId="0" applyNumberFormat="1" applyFont="1" applyFill="1" applyBorder="1" applyAlignment="1">
      <alignment horizontal="center" vertical="center"/>
    </xf>
    <xf numFmtId="9" fontId="28" fillId="0" borderId="10" xfId="0" applyNumberFormat="1" applyFont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vertical="center"/>
    </xf>
    <xf numFmtId="0" fontId="26" fillId="0" borderId="0" xfId="38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2" fillId="25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6" fillId="0" borderId="0" xfId="0" applyFont="1" applyAlignment="1">
      <alignment vertical="top" wrapText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right" vertical="center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justify"/>
    </xf>
    <xf numFmtId="0" fontId="2" fillId="0" borderId="0" xfId="0" applyFont="1" applyAlignment="1">
      <alignment horizontal="right" vertical="justify" wrapText="1"/>
    </xf>
    <xf numFmtId="1" fontId="52" fillId="0" borderId="10" xfId="0" applyNumberFormat="1" applyFont="1" applyBorder="1" applyAlignment="1" applyProtection="1">
      <alignment horizontal="center" vertical="center" wrapText="1"/>
      <protection locked="0"/>
    </xf>
    <xf numFmtId="1" fontId="52" fillId="0" borderId="13" xfId="0" applyNumberFormat="1" applyFont="1" applyBorder="1" applyAlignment="1" applyProtection="1">
      <alignment horizontal="center" vertical="center" wrapText="1"/>
      <protection locked="0"/>
    </xf>
    <xf numFmtId="1" fontId="37" fillId="0" borderId="10" xfId="0" applyNumberFormat="1" applyFont="1" applyBorder="1" applyAlignment="1" applyProtection="1">
      <alignment horizontal="center" vertical="center" wrapText="1"/>
      <protection locked="0"/>
    </xf>
    <xf numFmtId="164" fontId="53" fillId="0" borderId="10" xfId="0" applyNumberFormat="1" applyFont="1" applyBorder="1" applyAlignment="1">
      <alignment vertical="center" wrapText="1"/>
    </xf>
    <xf numFmtId="165" fontId="26" fillId="0" borderId="10" xfId="0" applyNumberFormat="1" applyFont="1" applyBorder="1" applyAlignment="1">
      <alignment horizontal="center" vertical="center"/>
    </xf>
    <xf numFmtId="165" fontId="26" fillId="0" borderId="13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top"/>
    </xf>
    <xf numFmtId="165" fontId="54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165" fontId="28" fillId="0" borderId="11" xfId="0" applyNumberFormat="1" applyFont="1" applyBorder="1" applyAlignment="1">
      <alignment horizontal="center" vertical="center"/>
    </xf>
    <xf numFmtId="2" fontId="50" fillId="0" borderId="0" xfId="0" applyNumberFormat="1" applyFont="1" applyAlignment="1">
      <alignment vertical="center"/>
    </xf>
    <xf numFmtId="0" fontId="26" fillId="0" borderId="20" xfId="0" applyFont="1" applyBorder="1" applyAlignment="1">
      <alignment vertical="center" wrapText="1"/>
    </xf>
    <xf numFmtId="0" fontId="26" fillId="0" borderId="28" xfId="0" applyFont="1" applyBorder="1" applyAlignment="1">
      <alignment vertical="center" wrapText="1"/>
    </xf>
    <xf numFmtId="0" fontId="26" fillId="0" borderId="38" xfId="0" applyFont="1" applyBorder="1" applyAlignment="1">
      <alignment vertical="center" wrapText="1"/>
    </xf>
    <xf numFmtId="165" fontId="28" fillId="0" borderId="40" xfId="0" applyNumberFormat="1" applyFont="1" applyBorder="1" applyAlignment="1">
      <alignment horizontal="center" vertical="center"/>
    </xf>
    <xf numFmtId="9" fontId="28" fillId="24" borderId="40" xfId="0" applyNumberFormat="1" applyFont="1" applyFill="1" applyBorder="1" applyAlignment="1">
      <alignment horizontal="center" vertical="center"/>
    </xf>
    <xf numFmtId="164" fontId="51" fillId="26" borderId="20" xfId="0" applyNumberFormat="1" applyFont="1" applyFill="1" applyBorder="1" applyAlignment="1">
      <alignment horizontal="center" vertical="center" wrapText="1"/>
    </xf>
    <xf numFmtId="164" fontId="51" fillId="26" borderId="21" xfId="0" applyNumberFormat="1" applyFont="1" applyFill="1" applyBorder="1" applyAlignment="1">
      <alignment horizontal="center" vertical="center" wrapText="1"/>
    </xf>
    <xf numFmtId="164" fontId="51" fillId="26" borderId="22" xfId="0" applyNumberFormat="1" applyFont="1" applyFill="1" applyBorder="1" applyAlignment="1">
      <alignment horizontal="center" vertical="center" wrapText="1"/>
    </xf>
    <xf numFmtId="164" fontId="51" fillId="26" borderId="23" xfId="0" applyNumberFormat="1" applyFont="1" applyFill="1" applyBorder="1" applyAlignment="1">
      <alignment horizontal="center" vertical="center" wrapText="1"/>
    </xf>
    <xf numFmtId="164" fontId="51" fillId="26" borderId="24" xfId="0" applyNumberFormat="1" applyFont="1" applyFill="1" applyBorder="1" applyAlignment="1">
      <alignment horizontal="center" vertical="center" wrapText="1"/>
    </xf>
    <xf numFmtId="164" fontId="51" fillId="26" borderId="25" xfId="0" applyNumberFormat="1" applyFont="1" applyFill="1" applyBorder="1" applyAlignment="1">
      <alignment horizontal="center" vertical="center" wrapText="1"/>
    </xf>
    <xf numFmtId="2" fontId="50" fillId="26" borderId="28" xfId="0" applyNumberFormat="1" applyFont="1" applyFill="1" applyBorder="1" applyAlignment="1">
      <alignment horizontal="center" vertical="center"/>
    </xf>
    <xf numFmtId="2" fontId="50" fillId="26" borderId="21" xfId="0" applyNumberFormat="1" applyFont="1" applyFill="1" applyBorder="1" applyAlignment="1">
      <alignment horizontal="center" vertical="center"/>
    </xf>
    <xf numFmtId="2" fontId="50" fillId="26" borderId="0" xfId="0" applyNumberFormat="1" applyFont="1" applyFill="1" applyAlignment="1">
      <alignment horizontal="center" vertical="center"/>
    </xf>
    <xf numFmtId="2" fontId="50" fillId="26" borderId="23" xfId="0" applyNumberFormat="1" applyFont="1" applyFill="1" applyBorder="1" applyAlignment="1">
      <alignment horizontal="center" vertical="center"/>
    </xf>
    <xf numFmtId="2" fontId="50" fillId="26" borderId="39" xfId="0" applyNumberFormat="1" applyFont="1" applyFill="1" applyBorder="1" applyAlignment="1">
      <alignment horizontal="center" vertical="center"/>
    </xf>
    <xf numFmtId="2" fontId="50" fillId="26" borderId="25" xfId="0" applyNumberFormat="1" applyFont="1" applyFill="1" applyBorder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2" fillId="0" borderId="0" xfId="0" applyFont="1" applyAlignment="1">
      <alignment horizontal="center" wrapText="1"/>
    </xf>
    <xf numFmtId="0" fontId="32" fillId="0" borderId="16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5" fillId="0" borderId="10" xfId="0" applyFont="1" applyBorder="1" applyAlignment="1">
      <alignment horizontal="center" vertical="center"/>
    </xf>
    <xf numFmtId="0" fontId="24" fillId="0" borderId="0" xfId="38" applyFont="1" applyAlignment="1">
      <alignment horizontal="center" vertical="center"/>
    </xf>
    <xf numFmtId="0" fontId="31" fillId="0" borderId="0" xfId="38" applyFont="1" applyAlignment="1" applyProtection="1">
      <alignment horizontal="center"/>
      <protection locked="0"/>
    </xf>
    <xf numFmtId="0" fontId="31" fillId="0" borderId="34" xfId="0" applyFont="1" applyBorder="1" applyAlignment="1">
      <alignment horizontal="left" vertical="center" wrapText="1"/>
    </xf>
    <xf numFmtId="0" fontId="31" fillId="0" borderId="35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/>
    </xf>
    <xf numFmtId="164" fontId="45" fillId="0" borderId="17" xfId="0" applyNumberFormat="1" applyFont="1" applyBorder="1" applyAlignment="1">
      <alignment horizontal="center" vertical="center" wrapText="1"/>
    </xf>
    <xf numFmtId="164" fontId="45" fillId="0" borderId="18" xfId="0" applyNumberFormat="1" applyFont="1" applyBorder="1" applyAlignment="1">
      <alignment horizontal="center" vertical="center" wrapText="1"/>
    </xf>
    <xf numFmtId="164" fontId="45" fillId="0" borderId="0" xfId="0" applyNumberFormat="1" applyFont="1" applyAlignment="1">
      <alignment horizontal="center" vertical="center" wrapText="1"/>
    </xf>
    <xf numFmtId="164" fontId="45" fillId="0" borderId="19" xfId="0" applyNumberFormat="1" applyFont="1" applyBorder="1" applyAlignment="1">
      <alignment horizontal="center" vertical="center" wrapText="1"/>
    </xf>
    <xf numFmtId="0" fontId="45" fillId="0" borderId="36" xfId="0" applyFont="1" applyBorder="1" applyAlignment="1">
      <alignment horizontal="center" vertical="center" wrapText="1"/>
    </xf>
    <xf numFmtId="164" fontId="31" fillId="0" borderId="10" xfId="0" applyNumberFormat="1" applyFont="1" applyBorder="1" applyAlignment="1">
      <alignment horizontal="left" vertical="center"/>
    </xf>
    <xf numFmtId="0" fontId="32" fillId="0" borderId="34" xfId="0" applyFont="1" applyBorder="1" applyAlignment="1">
      <alignment horizontal="center" vertical="center" wrapText="1"/>
    </xf>
    <xf numFmtId="0" fontId="32" fillId="0" borderId="35" xfId="0" applyFont="1" applyBorder="1" applyAlignment="1">
      <alignment horizontal="center" vertical="center" wrapText="1"/>
    </xf>
    <xf numFmtId="0" fontId="32" fillId="28" borderId="34" xfId="0" applyFont="1" applyFill="1" applyBorder="1" applyAlignment="1">
      <alignment vertical="center" wrapText="1"/>
    </xf>
    <xf numFmtId="0" fontId="32" fillId="28" borderId="37" xfId="0" applyFont="1" applyFill="1" applyBorder="1" applyAlignment="1">
      <alignment vertical="center" wrapText="1"/>
    </xf>
    <xf numFmtId="0" fontId="32" fillId="28" borderId="35" xfId="0" applyFont="1" applyFill="1" applyBorder="1" applyAlignment="1">
      <alignment vertical="center" wrapText="1"/>
    </xf>
    <xf numFmtId="164" fontId="44" fillId="0" borderId="0" xfId="0" applyNumberFormat="1" applyFont="1" applyAlignment="1">
      <alignment horizontal="center" vertical="center" wrapText="1"/>
    </xf>
    <xf numFmtId="164" fontId="35" fillId="0" borderId="12" xfId="0" applyNumberFormat="1" applyFont="1" applyBorder="1" applyAlignment="1">
      <alignment horizontal="center" vertical="center" wrapText="1"/>
    </xf>
    <xf numFmtId="164" fontId="35" fillId="0" borderId="11" xfId="0" applyNumberFormat="1" applyFont="1" applyBorder="1" applyAlignment="1">
      <alignment horizontal="center" vertical="center" wrapText="1"/>
    </xf>
    <xf numFmtId="164" fontId="33" fillId="0" borderId="0" xfId="0" applyNumberFormat="1" applyFont="1" applyAlignment="1">
      <alignment horizontal="center" vertical="center" wrapText="1"/>
    </xf>
    <xf numFmtId="164" fontId="33" fillId="0" borderId="0" xfId="0" applyNumberFormat="1" applyFont="1" applyAlignment="1">
      <alignment horizontal="left" vertical="center" wrapText="1"/>
    </xf>
    <xf numFmtId="0" fontId="31" fillId="0" borderId="10" xfId="0" applyFont="1" applyBorder="1" applyAlignment="1">
      <alignment horizontal="center" vertical="center"/>
    </xf>
    <xf numFmtId="0" fontId="33" fillId="0" borderId="34" xfId="0" applyFont="1" applyBorder="1" applyAlignment="1">
      <alignment horizontal="left" vertical="center" wrapText="1"/>
    </xf>
    <xf numFmtId="0" fontId="33" fillId="0" borderId="35" xfId="0" applyFont="1" applyBorder="1" applyAlignment="1">
      <alignment horizontal="left" vertical="center" wrapText="1"/>
    </xf>
    <xf numFmtId="0" fontId="35" fillId="0" borderId="34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164" fontId="43" fillId="0" borderId="17" xfId="0" applyNumberFormat="1" applyFont="1" applyBorder="1" applyAlignment="1">
      <alignment horizontal="left" vertical="center" wrapText="1"/>
    </xf>
    <xf numFmtId="164" fontId="43" fillId="0" borderId="18" xfId="0" applyNumberFormat="1" applyFont="1" applyBorder="1" applyAlignment="1">
      <alignment horizontal="left" vertical="center" wrapText="1"/>
    </xf>
    <xf numFmtId="164" fontId="43" fillId="0" borderId="0" xfId="0" applyNumberFormat="1" applyFont="1" applyAlignment="1">
      <alignment horizontal="left" vertical="center" wrapText="1"/>
    </xf>
    <xf numFmtId="164" fontId="43" fillId="0" borderId="19" xfId="0" applyNumberFormat="1" applyFont="1" applyBorder="1" applyAlignment="1">
      <alignment horizontal="left" vertical="center" wrapText="1"/>
    </xf>
    <xf numFmtId="0" fontId="46" fillId="29" borderId="0" xfId="0" applyFont="1" applyFill="1" applyAlignment="1">
      <alignment horizontal="center" vertical="center" wrapText="1"/>
    </xf>
    <xf numFmtId="0" fontId="47" fillId="0" borderId="0" xfId="34" applyFont="1" applyAlignment="1" applyProtection="1">
      <alignment horizontal="center" vertical="top" wrapText="1"/>
    </xf>
    <xf numFmtId="0" fontId="46" fillId="0" borderId="0" xfId="0" applyFont="1" applyAlignment="1">
      <alignment horizontal="center" vertical="center" wrapText="1"/>
    </xf>
    <xf numFmtId="164" fontId="32" fillId="0" borderId="10" xfId="0" applyNumberFormat="1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32" fillId="26" borderId="43" xfId="0" applyFont="1" applyFill="1" applyBorder="1" applyAlignment="1">
      <alignment horizontal="right" vertical="center" indent="1"/>
    </xf>
    <xf numFmtId="0" fontId="32" fillId="26" borderId="44" xfId="0" applyFont="1" applyFill="1" applyBorder="1" applyAlignment="1">
      <alignment horizontal="right" vertical="center" indent="1"/>
    </xf>
    <xf numFmtId="0" fontId="32" fillId="26" borderId="26" xfId="0" applyFont="1" applyFill="1" applyBorder="1" applyAlignment="1">
      <alignment horizontal="right" vertical="center" indent="1"/>
    </xf>
    <xf numFmtId="0" fontId="32" fillId="26" borderId="27" xfId="0" applyFont="1" applyFill="1" applyBorder="1" applyAlignment="1">
      <alignment horizontal="right" vertical="center" indent="1"/>
    </xf>
    <xf numFmtId="165" fontId="32" fillId="26" borderId="41" xfId="0" applyNumberFormat="1" applyFont="1" applyFill="1" applyBorder="1" applyAlignment="1">
      <alignment horizontal="center" vertical="center"/>
    </xf>
    <xf numFmtId="165" fontId="32" fillId="26" borderId="42" xfId="0" applyNumberFormat="1" applyFont="1" applyFill="1" applyBorder="1" applyAlignment="1">
      <alignment horizontal="center" vertical="center"/>
    </xf>
    <xf numFmtId="0" fontId="35" fillId="24" borderId="10" xfId="0" applyFont="1" applyFill="1" applyBorder="1" applyAlignment="1">
      <alignment horizontal="center" vertical="center"/>
    </xf>
    <xf numFmtId="0" fontId="35" fillId="24" borderId="10" xfId="0" applyFont="1" applyFill="1" applyBorder="1" applyAlignment="1">
      <alignment horizontal="center" vertical="center" wrapText="1"/>
    </xf>
    <xf numFmtId="0" fontId="32" fillId="26" borderId="10" xfId="0" applyFont="1" applyFill="1" applyBorder="1" applyAlignment="1">
      <alignment horizontal="right" vertical="center" wrapText="1" indent="1"/>
    </xf>
    <xf numFmtId="0" fontId="32" fillId="26" borderId="10" xfId="0" applyFont="1" applyFill="1" applyBorder="1" applyAlignment="1">
      <alignment horizontal="center" vertical="center"/>
    </xf>
    <xf numFmtId="0" fontId="55" fillId="24" borderId="10" xfId="0" applyFont="1" applyFill="1" applyBorder="1" applyAlignment="1">
      <alignment horizontal="center" vertical="center" wrapText="1"/>
    </xf>
    <xf numFmtId="0" fontId="35" fillId="27" borderId="10" xfId="0" applyFont="1" applyFill="1" applyBorder="1" applyAlignment="1">
      <alignment horizontal="center" vertical="center" wrapText="1"/>
    </xf>
    <xf numFmtId="0" fontId="35" fillId="26" borderId="10" xfId="0" applyFont="1" applyFill="1" applyBorder="1" applyAlignment="1">
      <alignment horizontal="center" vertical="center" wrapText="1"/>
    </xf>
    <xf numFmtId="0" fontId="43" fillId="0" borderId="32" xfId="0" applyFont="1" applyBorder="1" applyAlignment="1">
      <alignment horizontal="center" wrapText="1"/>
    </xf>
    <xf numFmtId="0" fontId="43" fillId="0" borderId="33" xfId="0" applyFont="1" applyBorder="1" applyAlignment="1">
      <alignment horizontal="center" wrapText="1"/>
    </xf>
    <xf numFmtId="0" fontId="31" fillId="0" borderId="10" xfId="0" applyFont="1" applyBorder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26" fillId="0" borderId="0" xfId="0" applyFont="1" applyProtection="1">
      <protection locked="0"/>
    </xf>
    <xf numFmtId="0" fontId="26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top" wrapText="1"/>
    </xf>
    <xf numFmtId="0" fontId="49" fillId="0" borderId="0" xfId="0" applyFont="1" applyAlignment="1" applyProtection="1">
      <alignment horizontal="center"/>
      <protection locked="0"/>
    </xf>
    <xf numFmtId="0" fontId="32" fillId="26" borderId="10" xfId="0" applyFont="1" applyFill="1" applyBorder="1" applyAlignment="1">
      <alignment horizontal="center" vertical="center" wrapText="1"/>
    </xf>
    <xf numFmtId="164" fontId="43" fillId="0" borderId="17" xfId="0" applyNumberFormat="1" applyFont="1" applyBorder="1" applyAlignment="1">
      <alignment horizontal="center" vertical="center" wrapText="1"/>
    </xf>
    <xf numFmtId="164" fontId="43" fillId="0" borderId="18" xfId="0" applyNumberFormat="1" applyFont="1" applyBorder="1" applyAlignment="1">
      <alignment horizontal="center" vertical="center" wrapText="1"/>
    </xf>
    <xf numFmtId="164" fontId="43" fillId="0" borderId="0" xfId="0" applyNumberFormat="1" applyFont="1" applyAlignment="1">
      <alignment horizontal="center" vertical="center" wrapText="1"/>
    </xf>
    <xf numFmtId="164" fontId="43" fillId="0" borderId="19" xfId="0" applyNumberFormat="1" applyFont="1" applyBorder="1" applyAlignment="1">
      <alignment horizontal="center" vertical="center" wrapText="1"/>
    </xf>
    <xf numFmtId="0" fontId="43" fillId="0" borderId="36" xfId="0" applyFont="1" applyBorder="1" applyAlignment="1">
      <alignment horizontal="center" vertical="center" wrapText="1"/>
    </xf>
    <xf numFmtId="0" fontId="35" fillId="26" borderId="10" xfId="0" applyFont="1" applyFill="1" applyBorder="1" applyAlignment="1">
      <alignment horizontal="right" vertical="center" wrapText="1" indent="1"/>
    </xf>
    <xf numFmtId="0" fontId="32" fillId="26" borderId="10" xfId="38" applyFont="1" applyFill="1" applyBorder="1" applyAlignment="1">
      <alignment horizontal="center" vertical="center"/>
    </xf>
    <xf numFmtId="0" fontId="35" fillId="28" borderId="34" xfId="0" applyFont="1" applyFill="1" applyBorder="1" applyAlignment="1">
      <alignment vertical="center" wrapText="1"/>
    </xf>
    <xf numFmtId="0" fontId="35" fillId="28" borderId="37" xfId="0" applyFont="1" applyFill="1" applyBorder="1" applyAlignment="1">
      <alignment vertical="center" wrapText="1"/>
    </xf>
    <xf numFmtId="0" fontId="35" fillId="28" borderId="35" xfId="0" applyFont="1" applyFill="1" applyBorder="1" applyAlignment="1">
      <alignment vertical="center" wrapText="1"/>
    </xf>
    <xf numFmtId="164" fontId="35" fillId="0" borderId="10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wrapText="1"/>
    </xf>
    <xf numFmtId="164" fontId="45" fillId="0" borderId="0" xfId="0" applyNumberFormat="1" applyFont="1" applyAlignment="1">
      <alignment horizontal="left" vertical="center" wrapText="1" indent="6"/>
    </xf>
    <xf numFmtId="164" fontId="44" fillId="0" borderId="0" xfId="0" applyNumberFormat="1" applyFont="1" applyAlignment="1">
      <alignment horizontal="center" vertical="top" wrapText="1"/>
    </xf>
    <xf numFmtId="164" fontId="31" fillId="0" borderId="0" xfId="0" applyNumberFormat="1" applyFont="1" applyAlignment="1">
      <alignment horizontal="center" vertical="top" wrapText="1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Hyperlink" xfId="34" builtinId="8"/>
    <cellStyle name="Input 2" xfId="35" xr:uid="{00000000-0005-0000-0000-000022000000}"/>
    <cellStyle name="Linked Cell 2" xfId="36" xr:uid="{00000000-0005-0000-0000-000023000000}"/>
    <cellStyle name="Neutral 2" xfId="37" xr:uid="{00000000-0005-0000-0000-000024000000}"/>
    <cellStyle name="Normal" xfId="0" builtinId="0"/>
    <cellStyle name="Normal 2" xfId="38" xr:uid="{00000000-0005-0000-0000-000026000000}"/>
    <cellStyle name="Note 2" xfId="39" xr:uid="{00000000-0005-0000-0000-000027000000}"/>
    <cellStyle name="Output 2" xfId="40" xr:uid="{00000000-0005-0000-0000-000028000000}"/>
    <cellStyle name="Title 2" xfId="41" xr:uid="{00000000-0005-0000-0000-000029000000}"/>
    <cellStyle name="Total 2" xfId="42" xr:uid="{00000000-0005-0000-0000-00002A000000}"/>
    <cellStyle name="Warning Text 2" xfId="43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rosveta.bg/zayavki-za-uchebnata-2023-2024-g/#chuz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344170</xdr:colOff>
      <xdr:row>16</xdr:row>
      <xdr:rowOff>20057</xdr:rowOff>
    </xdr:from>
    <xdr:to>
      <xdr:col>10</xdr:col>
      <xdr:colOff>803889</xdr:colOff>
      <xdr:row>19</xdr:row>
      <xdr:rowOff>9525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61125" y="3925307"/>
          <a:ext cx="3302000" cy="61811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Заявка може да се изтегли и попълни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в удобен за вас формат на адрес: </a:t>
          </a:r>
        </a:p>
        <a:p>
          <a:pPr algn="ctr">
            <a:lnSpc>
              <a:spcPct val="100000"/>
            </a:lnSpc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www.prosveta.bg</a:t>
          </a:r>
          <a:endParaRPr lang="bg-BG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344170</xdr:colOff>
      <xdr:row>12</xdr:row>
      <xdr:rowOff>3443</xdr:rowOff>
    </xdr:from>
    <xdr:to>
      <xdr:col>10</xdr:col>
      <xdr:colOff>803889</xdr:colOff>
      <xdr:row>15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61125" y="3070493"/>
          <a:ext cx="3302000" cy="80618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ЗА </a:t>
          </a:r>
          <a:r>
            <a:rPr lang="bg-BG" sz="1000" b="1">
              <a:latin typeface="Times New Roman" panose="02020603050405020304" pitchFamily="18" charset="0"/>
              <a:cs typeface="Times New Roman" panose="02020603050405020304" pitchFamily="18" charset="0"/>
            </a:rPr>
            <a:t>ИНФОРМАЦИЯ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:</a:t>
          </a:r>
          <a:r>
            <a:rPr lang="bg-B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тел.: 02/483 00 96; 0884 110 414</a:t>
          </a:r>
        </a:p>
        <a:p>
          <a:pPr algn="ctr">
            <a:lnSpc>
              <a:spcPct val="100000"/>
            </a:lnSpc>
          </a:pPr>
          <a:r>
            <a:rPr lang="bg-B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       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факс: 02/945 61 84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имейл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: realizacia@prosveta.bg</a:t>
          </a:r>
        </a:p>
      </xdr:txBody>
    </xdr:sp>
    <xdr:clientData/>
  </xdr:twoCellAnchor>
  <xdr:twoCellAnchor>
    <xdr:from>
      <xdr:col>6</xdr:col>
      <xdr:colOff>344170</xdr:colOff>
      <xdr:row>7</xdr:row>
      <xdr:rowOff>38100</xdr:rowOff>
    </xdr:from>
    <xdr:to>
      <xdr:col>10</xdr:col>
      <xdr:colOff>803889</xdr:colOff>
      <xdr:row>11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61125" y="2085975"/>
          <a:ext cx="3302000" cy="933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АДРЕС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 ЗА ПОЛУЧАВАНЕ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НА ЗАЯВКАТА: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гр. София 1839,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бул. „Ботевградско шосе“ № 234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Отдел „Реализация“</a:t>
          </a:r>
          <a:endParaRPr lang="bg-BG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5393</xdr:colOff>
      <xdr:row>68</xdr:row>
      <xdr:rowOff>171450</xdr:rowOff>
    </xdr:from>
    <xdr:to>
      <xdr:col>11</xdr:col>
      <xdr:colOff>0</xdr:colOff>
      <xdr:row>73</xdr:row>
      <xdr:rowOff>123824</xdr:rowOff>
    </xdr:to>
    <xdr:sp macro="" textlink="">
      <xdr:nvSpPr>
        <xdr:cNvPr id="8" name="Текстово поле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063418" y="16106775"/>
          <a:ext cx="2956882" cy="14287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300"/>
            </a:lnSpc>
          </a:pPr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en-US" sz="1100" b="1" i="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endParaRPr lang="bg-BG">
            <a:effectLst/>
          </a:endParaRPr>
        </a:p>
        <a:p>
          <a:pPr algn="l">
            <a:lnSpc>
              <a:spcPts val="1300"/>
            </a:lnSpc>
          </a:pPr>
          <a:r>
            <a:rPr lang="bg-BG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4762</xdr:colOff>
      <xdr:row>73</xdr:row>
      <xdr:rowOff>300844</xdr:rowOff>
    </xdr:from>
    <xdr:to>
      <xdr:col>10</xdr:col>
      <xdr:colOff>819150</xdr:colOff>
      <xdr:row>83</xdr:row>
      <xdr:rowOff>57150</xdr:rowOff>
    </xdr:to>
    <xdr:sp macro="" textlink="">
      <xdr:nvSpPr>
        <xdr:cNvPr id="10" name="Текстово поле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062787" y="17712544"/>
          <a:ext cx="2947988" cy="291860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 през учебната 202</a:t>
          </a:r>
          <a:r>
            <a:rPr lang="en-US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</a:t>
          </a:r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/202</a:t>
          </a:r>
          <a:r>
            <a:rPr lang="en-US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4</a:t>
          </a:r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година с книжките от поредицата „Чуден свят“, получава: </a:t>
          </a: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(електронен вариант);</a:t>
          </a:r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</a:t>
          </a:r>
          <a:r>
            <a:rPr lang="bg-BG" sz="12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за учителя (електронен вариант);</a:t>
          </a: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</a:t>
          </a:r>
          <a:r>
            <a:rPr lang="en-US" sz="12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вариант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3262</xdr:colOff>
      <xdr:row>86</xdr:row>
      <xdr:rowOff>0</xdr:rowOff>
    </xdr:from>
    <xdr:to>
      <xdr:col>11</xdr:col>
      <xdr:colOff>0</xdr:colOff>
      <xdr:row>90</xdr:row>
      <xdr:rowOff>57150</xdr:rowOff>
    </xdr:to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061287" y="21240750"/>
          <a:ext cx="2959013" cy="12477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300"/>
            </a:lnSpc>
          </a:pPr>
          <a: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 ще получите:</a:t>
          </a:r>
        </a:p>
        <a:p>
          <a:pPr algn="l">
            <a:lnSpc>
              <a:spcPts val="1300"/>
            </a:lnSpc>
          </a:pPr>
          <a:endParaRPr lang="bg-BG" sz="1200" b="1" i="0" u="sng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 в комплекта;</a:t>
          </a:r>
        </a:p>
        <a:p>
          <a:pPr algn="l">
            <a:lnSpc>
              <a:spcPts val="13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bg-BG" sz="1100"/>
        </a:p>
      </xdr:txBody>
    </xdr:sp>
    <xdr:clientData/>
  </xdr:twoCellAnchor>
  <xdr:twoCellAnchor>
    <xdr:from>
      <xdr:col>7</xdr:col>
      <xdr:colOff>12787</xdr:colOff>
      <xdr:row>90</xdr:row>
      <xdr:rowOff>123825</xdr:rowOff>
    </xdr:from>
    <xdr:to>
      <xdr:col>10</xdr:col>
      <xdr:colOff>819150</xdr:colOff>
      <xdr:row>94</xdr:row>
      <xdr:rowOff>161925</xdr:rowOff>
    </xdr:to>
    <xdr:sp macro="" textlink="">
      <xdr:nvSpPr>
        <xdr:cNvPr id="12" name="Текстово поле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070812" y="22555200"/>
          <a:ext cx="2939963" cy="14097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</a:p>
        <a:p>
          <a:pPr algn="l"/>
          <a:endParaRPr lang="bg-BG">
            <a:effectLst/>
          </a:endParaRPr>
        </a:p>
        <a:p>
          <a:pPr algn="l"/>
          <a:r>
            <a:rPr lang="bg-BG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комплекта.</a:t>
          </a:r>
        </a:p>
      </xdr:txBody>
    </xdr:sp>
    <xdr:clientData/>
  </xdr:twoCellAnchor>
  <xdr:twoCellAnchor>
    <xdr:from>
      <xdr:col>7</xdr:col>
      <xdr:colOff>3262</xdr:colOff>
      <xdr:row>95</xdr:row>
      <xdr:rowOff>57150</xdr:rowOff>
    </xdr:from>
    <xdr:to>
      <xdr:col>10</xdr:col>
      <xdr:colOff>819150</xdr:colOff>
      <xdr:row>100</xdr:row>
      <xdr:rowOff>276224</xdr:rowOff>
    </xdr:to>
    <xdr:sp macro="" textlink="">
      <xdr:nvSpPr>
        <xdr:cNvPr id="13" name="Текстово поле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061287" y="24060150"/>
          <a:ext cx="2949488" cy="202882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00000"/>
            </a:lnSpc>
          </a:pP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 през учебната 202</a:t>
          </a:r>
          <a:r>
            <a:rPr lang="en-US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</a:t>
          </a: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/202</a:t>
          </a:r>
          <a:r>
            <a:rPr lang="en-US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4</a:t>
          </a: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година с книжките от поредицата „АБВ☺игри“,  получава: </a:t>
          </a:r>
          <a:b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(електронен вариант);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 за учителя (електронен вариант);</a:t>
          </a:r>
        </a:p>
        <a:p>
          <a:pPr algn="l">
            <a:lnSpc>
              <a:spcPct val="1000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 вариант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7</xdr:col>
      <xdr:colOff>13849</xdr:colOff>
      <xdr:row>102</xdr:row>
      <xdr:rowOff>9523</xdr:rowOff>
    </xdr:from>
    <xdr:to>
      <xdr:col>11</xdr:col>
      <xdr:colOff>0</xdr:colOff>
      <xdr:row>108</xdr:row>
      <xdr:rowOff>22859</xdr:rowOff>
    </xdr:to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071874" y="26650948"/>
          <a:ext cx="2948426" cy="179451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00000"/>
            </a:lnSpc>
          </a:pPr>
          <a: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 ще получите:</a:t>
          </a:r>
        </a:p>
        <a:p>
          <a:pPr algn="l">
            <a:lnSpc>
              <a:spcPct val="100000"/>
            </a:lnSpc>
          </a:pPr>
          <a:b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 в комплекта;</a:t>
          </a:r>
          <a:endParaRPr lang="en-US" sz="12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bg-BG" sz="1100"/>
        </a:p>
      </xdr:txBody>
    </xdr:sp>
    <xdr:clientData/>
  </xdr:twoCellAnchor>
  <xdr:twoCellAnchor>
    <xdr:from>
      <xdr:col>7</xdr:col>
      <xdr:colOff>3145</xdr:colOff>
      <xdr:row>108</xdr:row>
      <xdr:rowOff>66676</xdr:rowOff>
    </xdr:from>
    <xdr:to>
      <xdr:col>11</xdr:col>
      <xdr:colOff>0</xdr:colOff>
      <xdr:row>112</xdr:row>
      <xdr:rowOff>19050</xdr:rowOff>
    </xdr:to>
    <xdr:sp macro="" textlink="">
      <xdr:nvSpPr>
        <xdr:cNvPr id="18" name="Текстово поле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061170" y="28489276"/>
          <a:ext cx="2959130" cy="162877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</a:p>
        <a:p>
          <a:pPr algn="l"/>
          <a:endParaRPr lang="bg-BG">
            <a:effectLst/>
          </a:endParaRPr>
        </a:p>
        <a:p>
          <a:pPr algn="l"/>
          <a:r>
            <a:rPr lang="bg-BG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5777</xdr:colOff>
      <xdr:row>112</xdr:row>
      <xdr:rowOff>76199</xdr:rowOff>
    </xdr:from>
    <xdr:to>
      <xdr:col>11</xdr:col>
      <xdr:colOff>0</xdr:colOff>
      <xdr:row>118</xdr:row>
      <xdr:rowOff>171449</xdr:rowOff>
    </xdr:to>
    <xdr:sp macro="" textlink="">
      <xdr:nvSpPr>
        <xdr:cNvPr id="19" name="Текстово поле 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063802" y="30175199"/>
          <a:ext cx="2956498" cy="19335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 през учебната 202</a:t>
          </a:r>
          <a:r>
            <a:rPr lang="en-US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</a:t>
          </a: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/202</a:t>
          </a:r>
          <a:r>
            <a:rPr lang="en-US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4</a:t>
          </a: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година с книжките от поредицата „Ръка за ръка“,  получава: </a:t>
          </a:r>
        </a:p>
        <a:p>
          <a:pPr algn="l">
            <a:lnSpc>
              <a:spcPts val="1300"/>
            </a:lnSpc>
          </a:pP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(електронен вариант);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 вариант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;</a:t>
          </a:r>
          <a:endParaRPr lang="en-US" sz="11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 за учителя (електронен вариант).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9525</xdr:colOff>
      <xdr:row>119</xdr:row>
      <xdr:rowOff>485775</xdr:rowOff>
    </xdr:from>
    <xdr:to>
      <xdr:col>10</xdr:col>
      <xdr:colOff>813428</xdr:colOff>
      <xdr:row>120</xdr:row>
      <xdr:rowOff>923925</xdr:rowOff>
    </xdr:to>
    <xdr:sp macro="" textlink="">
      <xdr:nvSpPr>
        <xdr:cNvPr id="20" name="Текстово поле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525" y="27251025"/>
          <a:ext cx="9763125" cy="933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300"/>
            </a:lnSpc>
          </a:pPr>
          <a:r>
            <a:rPr lang="bg-BG" sz="11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Допълнително за учителя:</a:t>
          </a:r>
        </a:p>
        <a:p>
          <a:pPr algn="l">
            <a:lnSpc>
              <a:spcPts val="1700"/>
            </a:lnSpc>
          </a:pP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 поръчка на 10 и повече броя от заглавие получавате допълнителен екземпляр за учителя.</a:t>
          </a:r>
          <a:b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 поръчка до 10 броя от заглавие получавате 50% търговска отстъпка при закупуване на 1 брой за учителя.</a:t>
          </a:r>
          <a:endParaRPr lang="bg-BG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2190749</xdr:colOff>
      <xdr:row>28</xdr:row>
      <xdr:rowOff>171450</xdr:rowOff>
    </xdr:from>
    <xdr:to>
      <xdr:col>7</xdr:col>
      <xdr:colOff>47624</xdr:colOff>
      <xdr:row>30</xdr:row>
      <xdr:rowOff>76199</xdr:rowOff>
    </xdr:to>
    <xdr:sp macro="" textlink="">
      <xdr:nvSpPr>
        <xdr:cNvPr id="23" name="TextBox 7">
          <a:extLst>
            <a:ext uri="{FF2B5EF4-FFF2-40B4-BE49-F238E27FC236}">
              <a16:creationId xmlns:a16="http://schemas.microsoft.com/office/drawing/2014/main" id="{85DDC200-253C-4338-9FF4-8369C4171919}"/>
            </a:ext>
          </a:extLst>
        </xdr:cNvPr>
        <xdr:cNvSpPr txBox="1"/>
      </xdr:nvSpPr>
      <xdr:spPr>
        <a:xfrm>
          <a:off x="2924174" y="7534275"/>
          <a:ext cx="4314825" cy="457199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ДАННИ ЗА ФАКТУРА</a:t>
          </a:r>
        </a:p>
      </xdr:txBody>
    </xdr:sp>
    <xdr:clientData/>
  </xdr:twoCellAnchor>
  <xdr:twoCellAnchor>
    <xdr:from>
      <xdr:col>2</xdr:col>
      <xdr:colOff>1</xdr:colOff>
      <xdr:row>34</xdr:row>
      <xdr:rowOff>28575</xdr:rowOff>
    </xdr:from>
    <xdr:to>
      <xdr:col>10</xdr:col>
      <xdr:colOff>0</xdr:colOff>
      <xdr:row>38</xdr:row>
      <xdr:rowOff>66675</xdr:rowOff>
    </xdr:to>
    <xdr:sp macro="" textlink="">
      <xdr:nvSpPr>
        <xdr:cNvPr id="24" name="TextBox 7">
          <a:extLst>
            <a:ext uri="{FF2B5EF4-FFF2-40B4-BE49-F238E27FC236}">
              <a16:creationId xmlns:a16="http://schemas.microsoft.com/office/drawing/2014/main" id="{037BDC25-CD8F-43E2-A338-0BBF05D5DB43}"/>
            </a:ext>
          </a:extLst>
        </xdr:cNvPr>
        <xdr:cNvSpPr txBox="1"/>
      </xdr:nvSpPr>
      <xdr:spPr>
        <a:xfrm>
          <a:off x="476251" y="8353425"/>
          <a:ext cx="8715374" cy="838200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ПОЛУЧАВАНЕ НА ЗАЯВЕНИТЕ </a:t>
          </a:r>
          <a:r>
            <a:rPr kumimoji="0" lang="bg-BG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УЧЕБНИЦИ И УЧЕБНИ ПОМАГАЛА</a:t>
          </a: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2</xdr:col>
      <xdr:colOff>9525</xdr:colOff>
      <xdr:row>50</xdr:row>
      <xdr:rowOff>190500</xdr:rowOff>
    </xdr:from>
    <xdr:to>
      <xdr:col>10</xdr:col>
      <xdr:colOff>0</xdr:colOff>
      <xdr:row>54</xdr:row>
      <xdr:rowOff>47625</xdr:rowOff>
    </xdr:to>
    <xdr:sp macro="" textlink="">
      <xdr:nvSpPr>
        <xdr:cNvPr id="25" name="TextBox 7">
          <a:extLst>
            <a:ext uri="{FF2B5EF4-FFF2-40B4-BE49-F238E27FC236}">
              <a16:creationId xmlns:a16="http://schemas.microsoft.com/office/drawing/2014/main" id="{CABB6CE5-B85E-42A6-AD4C-F007BB2CE618}"/>
            </a:ext>
          </a:extLst>
        </xdr:cNvPr>
        <xdr:cNvSpPr txBox="1"/>
      </xdr:nvSpPr>
      <xdr:spPr>
        <a:xfrm>
          <a:off x="485775" y="11744325"/>
          <a:ext cx="8705850" cy="657225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ПЛАЩАНЕ</a:t>
          </a:r>
          <a:endParaRPr kumimoji="0" lang="bg-BG" sz="1400" b="1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6</xdr:col>
      <xdr:colOff>342900</xdr:colOff>
      <xdr:row>19</xdr:row>
      <xdr:rowOff>76200</xdr:rowOff>
    </xdr:from>
    <xdr:to>
      <xdr:col>10</xdr:col>
      <xdr:colOff>800100</xdr:colOff>
      <xdr:row>27</xdr:row>
      <xdr:rowOff>371476</xdr:rowOff>
    </xdr:to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86550" y="4667250"/>
          <a:ext cx="3305175" cy="226695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tIns="36000" bIns="36000" rtlCol="0" anchor="t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Плащането се извършва в брой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при получаване на познавателните книжки</a:t>
          </a:r>
          <a:b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 помагалата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или по сметка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на издателството. 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 u="sng">
              <a:latin typeface="Times New Roman" panose="02020603050405020304" pitchFamily="18" charset="0"/>
              <a:cs typeface="Times New Roman" panose="02020603050405020304" pitchFamily="18" charset="0"/>
            </a:rPr>
            <a:t>Банкови сметки: </a:t>
          </a:r>
          <a:r>
            <a:rPr lang="en-US" sz="1100" b="1" u="sng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ОБЕДИНЕНА БЪЛГАРСКА БАНКА АД </a:t>
          </a:r>
          <a:endParaRPr lang="en-US" sz="1100" b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>
            <a:lnSpc>
              <a:spcPct val="100000"/>
            </a:lnSpc>
            <a:spcAft>
              <a:spcPts val="300"/>
            </a:spcAft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BGN - IBAN: BG68RZBB91551061225408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BIC: RZBBBGSF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EUR - IBAN: BG18RZBB91551461225402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BIC: RZBBBGSF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USD - IBAN: BG10RZBB91551161225401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RZBBBGSF</a:t>
          </a:r>
        </a:p>
        <a:p>
          <a:pPr algn="ctr">
            <a:lnSpc>
              <a:spcPct val="100000"/>
            </a:lnSpc>
            <a:spcAft>
              <a:spcPts val="300"/>
            </a:spcAft>
          </a:pP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457200" marR="0" lvl="1" indent="0" algn="l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b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0</xdr:colOff>
      <xdr:row>62</xdr:row>
      <xdr:rowOff>438150</xdr:rowOff>
    </xdr:from>
    <xdr:to>
      <xdr:col>10</xdr:col>
      <xdr:colOff>823282</xdr:colOff>
      <xdr:row>67</xdr:row>
      <xdr:rowOff>190499</xdr:rowOff>
    </xdr:to>
    <xdr:sp macro="" textlink="">
      <xdr:nvSpPr>
        <xdr:cNvPr id="21" name="Текстово поле 8">
          <a:extLst>
            <a:ext uri="{FF2B5EF4-FFF2-40B4-BE49-F238E27FC236}">
              <a16:creationId xmlns:a16="http://schemas.microsoft.com/office/drawing/2014/main" id="{B3D157A7-A900-44DB-89E2-0032D1B06EE6}"/>
            </a:ext>
          </a:extLst>
        </xdr:cNvPr>
        <xdr:cNvSpPr txBox="1"/>
      </xdr:nvSpPr>
      <xdr:spPr>
        <a:xfrm>
          <a:off x="7058025" y="14449425"/>
          <a:ext cx="2956882" cy="142874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</a:t>
          </a:r>
          <a:endParaRPr lang="en-US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ще получите:</a:t>
          </a:r>
          <a:endParaRPr lang="en-US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b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</a:t>
          </a:r>
          <a:endParaRPr lang="en-US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 комплекта;</a:t>
          </a:r>
          <a:b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  <a:b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en-US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osveta.b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72"/>
  <sheetViews>
    <sheetView showGridLines="0" showRowColHeaders="0" showZeros="0" tabSelected="1" showRuler="0" zoomScaleNormal="100" zoomScaleSheetLayoutView="110" zoomScalePageLayoutView="89" workbookViewId="0">
      <selection activeCell="B10" sqref="B10:F10"/>
    </sheetView>
  </sheetViews>
  <sheetFormatPr defaultColWidth="0" defaultRowHeight="15" zeroHeight="1" x14ac:dyDescent="0.25"/>
  <cols>
    <col min="1" max="1" width="3.42578125" style="2" customWidth="1"/>
    <col min="2" max="2" width="3.7109375" style="2" customWidth="1"/>
    <col min="3" max="3" width="43.140625" style="2" customWidth="1"/>
    <col min="4" max="4" width="17.5703125" style="2" customWidth="1"/>
    <col min="5" max="5" width="14.28515625" style="2" customWidth="1"/>
    <col min="6" max="6" width="13" style="8" customWidth="1"/>
    <col min="7" max="7" width="10.7109375" style="3" customWidth="1"/>
    <col min="8" max="8" width="9.5703125" style="2" customWidth="1"/>
    <col min="9" max="9" width="11.85546875" style="2" customWidth="1"/>
    <col min="10" max="10" width="10.5703125" style="2" customWidth="1"/>
    <col min="11" max="11" width="12.42578125" style="2" customWidth="1"/>
    <col min="12" max="12" width="1.28515625" style="2" hidden="1"/>
    <col min="13" max="13" width="11.42578125" style="2" hidden="1"/>
    <col min="14" max="17" width="9.140625" style="2" hidden="1"/>
    <col min="18" max="18" width="1.7109375" style="2" hidden="1"/>
    <col min="19" max="16383" width="9.140625" style="2" hidden="1"/>
    <col min="16384" max="16384" width="0.85546875" style="2" customWidth="1"/>
  </cols>
  <sheetData>
    <row r="1" spans="2:12" s="1" customFormat="1" ht="27" customHeight="1" x14ac:dyDescent="0.25">
      <c r="B1" s="194" t="s">
        <v>15</v>
      </c>
      <c r="C1" s="194"/>
      <c r="D1" s="194"/>
      <c r="E1" s="194"/>
      <c r="F1" s="194"/>
      <c r="G1" s="194"/>
      <c r="H1" s="194"/>
      <c r="I1" s="194"/>
      <c r="J1" s="194"/>
      <c r="K1" s="194"/>
      <c r="L1" s="196"/>
    </row>
    <row r="2" spans="2:12" s="132" customFormat="1" ht="21.75" customHeight="1" x14ac:dyDescent="0.2">
      <c r="B2" s="195" t="s">
        <v>16</v>
      </c>
      <c r="C2" s="195"/>
      <c r="D2" s="195"/>
      <c r="E2" s="195"/>
      <c r="F2" s="195"/>
      <c r="G2" s="195"/>
      <c r="H2" s="195"/>
      <c r="I2" s="195"/>
      <c r="J2" s="195"/>
      <c r="K2" s="195"/>
      <c r="L2" s="196"/>
    </row>
    <row r="3" spans="2:12" s="9" customFormat="1" ht="21.75" customHeight="1" x14ac:dyDescent="0.25">
      <c r="B3" s="196" t="s">
        <v>56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</row>
    <row r="4" spans="2:12" s="9" customFormat="1" ht="15" customHeight="1" x14ac:dyDescent="0.25">
      <c r="B4" s="198" t="s">
        <v>118</v>
      </c>
      <c r="C4" s="198"/>
      <c r="D4" s="198"/>
      <c r="E4" s="198"/>
      <c r="F4" s="198"/>
      <c r="G4" s="198"/>
      <c r="H4" s="198"/>
      <c r="I4" s="198"/>
      <c r="J4" s="198"/>
      <c r="K4" s="198"/>
      <c r="L4" s="196"/>
    </row>
    <row r="5" spans="2:12" s="9" customFormat="1" ht="15" customHeight="1" x14ac:dyDescent="0.25"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6"/>
    </row>
    <row r="6" spans="2:12" s="9" customFormat="1" ht="50.25" customHeight="1" x14ac:dyDescent="0.25"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6"/>
    </row>
    <row r="7" spans="2:12" s="9" customFormat="1" ht="15" customHeight="1" x14ac:dyDescent="0.25">
      <c r="B7" s="235"/>
      <c r="C7" s="235"/>
      <c r="D7" s="235"/>
      <c r="E7" s="235"/>
      <c r="F7" s="235"/>
      <c r="G7" s="235"/>
      <c r="H7" s="235"/>
      <c r="I7" s="235"/>
      <c r="J7" s="14"/>
      <c r="K7" s="14"/>
      <c r="L7" s="196"/>
    </row>
    <row r="8" spans="2:12" s="9" customFormat="1" ht="15" customHeight="1" x14ac:dyDescent="0.25"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96"/>
    </row>
    <row r="9" spans="2:12" s="9" customFormat="1" ht="15.75" x14ac:dyDescent="0.25"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96"/>
    </row>
    <row r="10" spans="2:12" s="1" customFormat="1" ht="17.100000000000001" customHeight="1" x14ac:dyDescent="0.25">
      <c r="B10" s="160" t="s">
        <v>65</v>
      </c>
      <c r="C10" s="160"/>
      <c r="D10" s="160"/>
      <c r="E10" s="160"/>
      <c r="F10" s="160"/>
      <c r="G10" s="155"/>
      <c r="H10" s="155"/>
      <c r="I10" s="155"/>
      <c r="J10" s="155"/>
      <c r="K10" s="155"/>
      <c r="L10" s="196"/>
    </row>
    <row r="11" spans="2:12" s="1" customFormat="1" ht="17.100000000000001" customHeight="1" x14ac:dyDescent="0.25">
      <c r="B11" s="161" t="s">
        <v>63</v>
      </c>
      <c r="C11" s="161"/>
      <c r="D11" s="161"/>
      <c r="E11" s="161"/>
      <c r="F11" s="161"/>
      <c r="G11" s="155"/>
      <c r="H11" s="155"/>
      <c r="I11" s="155"/>
      <c r="J11" s="155"/>
      <c r="K11" s="155"/>
      <c r="L11" s="196"/>
    </row>
    <row r="12" spans="2:12" s="1" customFormat="1" ht="17.100000000000001" customHeight="1" x14ac:dyDescent="0.25">
      <c r="B12" s="160" t="s">
        <v>64</v>
      </c>
      <c r="C12" s="160"/>
      <c r="D12" s="160"/>
      <c r="E12" s="160"/>
      <c r="F12" s="160"/>
      <c r="G12" s="155"/>
      <c r="H12" s="155"/>
      <c r="I12" s="155"/>
      <c r="J12" s="155"/>
      <c r="K12" s="155"/>
      <c r="L12" s="196"/>
    </row>
    <row r="13" spans="2:12" s="1" customFormat="1" ht="17.100000000000001" customHeight="1" x14ac:dyDescent="0.25">
      <c r="B13" s="160" t="s">
        <v>66</v>
      </c>
      <c r="C13" s="160"/>
      <c r="D13" s="160"/>
      <c r="E13" s="160"/>
      <c r="F13" s="160"/>
      <c r="G13" s="155"/>
      <c r="H13" s="155"/>
      <c r="I13" s="155"/>
      <c r="J13" s="155"/>
      <c r="K13" s="155"/>
      <c r="L13" s="196"/>
    </row>
    <row r="14" spans="2:12" s="1" customFormat="1" ht="17.100000000000001" customHeight="1" x14ac:dyDescent="0.25">
      <c r="B14" s="160" t="s">
        <v>67</v>
      </c>
      <c r="C14" s="160"/>
      <c r="D14" s="160"/>
      <c r="E14" s="160"/>
      <c r="F14" s="160"/>
      <c r="G14" s="155"/>
      <c r="H14" s="155"/>
      <c r="I14" s="155"/>
      <c r="J14" s="155"/>
      <c r="K14" s="155"/>
      <c r="L14" s="196"/>
    </row>
    <row r="15" spans="2:12" s="1" customFormat="1" ht="17.100000000000001" customHeight="1" x14ac:dyDescent="0.25">
      <c r="B15" s="160" t="s">
        <v>97</v>
      </c>
      <c r="C15" s="160"/>
      <c r="D15" s="160"/>
      <c r="E15" s="160"/>
      <c r="F15" s="160"/>
      <c r="G15" s="155"/>
      <c r="H15" s="155"/>
      <c r="I15" s="155"/>
      <c r="J15" s="155"/>
      <c r="K15" s="155"/>
      <c r="L15" s="196"/>
    </row>
    <row r="16" spans="2:12" s="1" customFormat="1" ht="17.100000000000001" customHeight="1" x14ac:dyDescent="0.25">
      <c r="B16" s="160" t="s">
        <v>71</v>
      </c>
      <c r="C16" s="160"/>
      <c r="D16" s="160"/>
      <c r="E16" s="160"/>
      <c r="F16" s="160"/>
      <c r="G16" s="155"/>
      <c r="H16" s="155"/>
      <c r="I16" s="155"/>
      <c r="J16" s="155"/>
      <c r="K16" s="155"/>
      <c r="L16" s="196"/>
    </row>
    <row r="17" spans="1:12" s="1" customFormat="1" ht="17.100000000000001" customHeight="1" x14ac:dyDescent="0.25">
      <c r="B17" s="160" t="s">
        <v>68</v>
      </c>
      <c r="C17" s="160"/>
      <c r="D17" s="160"/>
      <c r="E17" s="160"/>
      <c r="F17" s="160"/>
      <c r="G17" s="155"/>
      <c r="H17" s="155"/>
      <c r="I17" s="155"/>
      <c r="J17" s="155"/>
      <c r="K17" s="155"/>
      <c r="L17" s="196"/>
    </row>
    <row r="18" spans="1:12" s="1" customFormat="1" ht="17.100000000000001" customHeight="1" x14ac:dyDescent="0.25">
      <c r="B18" s="160" t="s">
        <v>69</v>
      </c>
      <c r="C18" s="160"/>
      <c r="D18" s="160"/>
      <c r="E18" s="160"/>
      <c r="F18" s="160"/>
      <c r="G18" s="155"/>
      <c r="H18" s="155"/>
      <c r="I18" s="155"/>
      <c r="J18" s="155"/>
      <c r="K18" s="155"/>
      <c r="L18" s="196"/>
    </row>
    <row r="19" spans="1:12" s="1" customFormat="1" ht="17.100000000000001" customHeight="1" x14ac:dyDescent="0.25">
      <c r="B19" s="160" t="s">
        <v>72</v>
      </c>
      <c r="C19" s="160"/>
      <c r="D19" s="160"/>
      <c r="E19" s="160"/>
      <c r="F19" s="160"/>
      <c r="G19" s="155"/>
      <c r="H19" s="155"/>
      <c r="I19" s="155"/>
      <c r="J19" s="155"/>
      <c r="K19" s="155"/>
      <c r="L19" s="196"/>
    </row>
    <row r="20" spans="1:12" s="1" customFormat="1" ht="17.100000000000001" customHeight="1" x14ac:dyDescent="0.25">
      <c r="B20" s="160" t="s">
        <v>73</v>
      </c>
      <c r="C20" s="160"/>
      <c r="D20" s="160"/>
      <c r="E20" s="160"/>
      <c r="F20" s="160"/>
      <c r="G20" s="155"/>
      <c r="H20" s="155"/>
      <c r="I20" s="155"/>
      <c r="J20" s="155"/>
      <c r="K20" s="155"/>
      <c r="L20" s="196"/>
    </row>
    <row r="21" spans="1:12" s="1" customFormat="1" ht="17.100000000000001" customHeight="1" x14ac:dyDescent="0.25">
      <c r="B21" s="160" t="s">
        <v>70</v>
      </c>
      <c r="C21" s="160"/>
      <c r="D21" s="160"/>
      <c r="E21" s="160"/>
      <c r="F21" s="160"/>
      <c r="G21" s="155"/>
      <c r="H21" s="155"/>
      <c r="I21" s="155"/>
      <c r="J21" s="155"/>
      <c r="K21" s="155"/>
      <c r="L21" s="196"/>
    </row>
    <row r="22" spans="1:12" s="1" customFormat="1" ht="15.75" x14ac:dyDescent="0.25">
      <c r="B22" s="156"/>
      <c r="C22" s="156"/>
      <c r="D22" s="156"/>
      <c r="E22" s="156"/>
      <c r="F22" s="156"/>
      <c r="G22" s="155"/>
      <c r="H22" s="155"/>
      <c r="I22" s="155"/>
      <c r="J22" s="155"/>
      <c r="K22" s="155"/>
      <c r="L22" s="196"/>
    </row>
    <row r="23" spans="1:12" s="1" customFormat="1" ht="15.75" x14ac:dyDescent="0.25">
      <c r="B23" s="156"/>
      <c r="C23" s="156"/>
      <c r="D23" s="156"/>
      <c r="E23" s="156"/>
      <c r="F23" s="156"/>
      <c r="G23" s="155"/>
      <c r="H23" s="155"/>
      <c r="I23" s="155"/>
      <c r="J23" s="155"/>
      <c r="K23" s="155"/>
      <c r="L23" s="196"/>
    </row>
    <row r="24" spans="1:12" s="1" customFormat="1" ht="15.75" x14ac:dyDescent="0.25">
      <c r="B24" s="156"/>
      <c r="C24" s="156"/>
      <c r="D24" s="156"/>
      <c r="E24" s="156"/>
      <c r="F24" s="156"/>
      <c r="G24" s="155"/>
      <c r="H24" s="155"/>
      <c r="I24" s="155"/>
      <c r="J24" s="155"/>
      <c r="K24" s="155"/>
      <c r="L24" s="196"/>
    </row>
    <row r="25" spans="1:12" s="1" customFormat="1" ht="25.5" customHeight="1" x14ac:dyDescent="0.25">
      <c r="B25" s="17"/>
      <c r="C25" s="18" t="s">
        <v>76</v>
      </c>
      <c r="D25" s="19"/>
      <c r="E25" s="158"/>
      <c r="F25" s="159"/>
      <c r="G25" s="155"/>
      <c r="H25" s="155"/>
      <c r="I25" s="155"/>
      <c r="J25" s="155"/>
      <c r="K25" s="155"/>
      <c r="L25" s="196"/>
    </row>
    <row r="26" spans="1:12" s="1" customFormat="1" ht="29.25" customHeight="1" x14ac:dyDescent="0.25">
      <c r="B26" s="17"/>
      <c r="C26" s="18" t="s">
        <v>77</v>
      </c>
      <c r="D26" s="21"/>
      <c r="E26" s="158"/>
      <c r="F26" s="159"/>
      <c r="G26" s="155"/>
      <c r="H26" s="155"/>
      <c r="I26" s="155"/>
      <c r="J26" s="155"/>
      <c r="K26" s="155"/>
      <c r="L26" s="196"/>
    </row>
    <row r="27" spans="1:12" s="1" customFormat="1" ht="20.25" customHeight="1" x14ac:dyDescent="0.25">
      <c r="B27" s="157"/>
      <c r="C27" s="157"/>
      <c r="D27" s="157"/>
      <c r="E27" s="157"/>
      <c r="F27" s="157"/>
      <c r="G27" s="155"/>
      <c r="H27" s="155"/>
      <c r="I27" s="155"/>
      <c r="J27" s="155"/>
      <c r="K27" s="155"/>
      <c r="L27" s="196"/>
    </row>
    <row r="28" spans="1:12" s="1" customFormat="1" ht="30.75" customHeight="1" x14ac:dyDescent="0.25">
      <c r="B28" s="236"/>
      <c r="C28" s="236"/>
      <c r="D28" s="236"/>
      <c r="E28" s="236"/>
      <c r="F28" s="236"/>
      <c r="G28" s="236"/>
      <c r="H28" s="236"/>
      <c r="I28" s="236"/>
      <c r="J28" s="15"/>
      <c r="K28" s="15"/>
      <c r="L28" s="196"/>
    </row>
    <row r="29" spans="1:12" s="110" customFormat="1" ht="20.25" customHeight="1" x14ac:dyDescent="0.25">
      <c r="A29" s="113"/>
      <c r="B29" s="114"/>
      <c r="C29" s="114"/>
      <c r="D29" s="114"/>
      <c r="E29" s="114"/>
      <c r="F29" s="115"/>
      <c r="G29" s="115"/>
      <c r="H29" s="116"/>
      <c r="I29" s="116"/>
      <c r="J29" s="116"/>
      <c r="L29" s="196"/>
    </row>
    <row r="30" spans="1:12" s="110" customFormat="1" ht="23.25" customHeight="1" x14ac:dyDescent="0.25">
      <c r="A30" s="113"/>
      <c r="B30" s="111"/>
      <c r="C30" s="111"/>
      <c r="D30" s="111"/>
      <c r="E30" s="111"/>
      <c r="F30" s="115"/>
      <c r="G30" s="115"/>
      <c r="H30" s="116"/>
      <c r="I30" s="116"/>
      <c r="J30" s="116"/>
      <c r="L30" s="196"/>
    </row>
    <row r="31" spans="1:12" customFormat="1" ht="15.75" x14ac:dyDescent="0.25">
      <c r="A31" s="113"/>
      <c r="J31" s="116"/>
      <c r="L31" s="196"/>
    </row>
    <row r="32" spans="1:12" customFormat="1" ht="21.75" customHeight="1" x14ac:dyDescent="0.25">
      <c r="A32" s="113"/>
      <c r="B32" s="218" t="s">
        <v>104</v>
      </c>
      <c r="C32" s="218"/>
      <c r="D32" s="218"/>
      <c r="E32" s="218"/>
      <c r="F32" s="218"/>
      <c r="G32" s="221" t="s">
        <v>99</v>
      </c>
      <c r="H32" s="221"/>
      <c r="I32" s="221"/>
      <c r="J32" s="221"/>
      <c r="L32" s="196"/>
    </row>
    <row r="33" spans="1:14" customFormat="1" ht="15.75" customHeight="1" x14ac:dyDescent="0.25">
      <c r="A33" s="113"/>
      <c r="B33" s="219" t="s">
        <v>100</v>
      </c>
      <c r="C33" s="219"/>
      <c r="D33" s="219"/>
      <c r="E33" s="219"/>
      <c r="F33" s="219"/>
      <c r="G33" s="219"/>
      <c r="H33" s="219"/>
      <c r="I33" s="219"/>
      <c r="J33" s="219"/>
      <c r="L33" s="196"/>
    </row>
    <row r="34" spans="1:14" customFormat="1" ht="15.75" x14ac:dyDescent="0.25">
      <c r="A34" s="113"/>
      <c r="B34" s="111"/>
      <c r="C34" s="111"/>
      <c r="D34" s="111"/>
      <c r="E34" s="111"/>
      <c r="F34" s="112"/>
      <c r="G34" s="112"/>
      <c r="H34" s="112"/>
      <c r="I34" s="112"/>
      <c r="J34" s="116"/>
      <c r="K34" s="110"/>
      <c r="L34" s="196"/>
      <c r="M34" s="110"/>
      <c r="N34" s="110"/>
    </row>
    <row r="35" spans="1:14" customFormat="1" ht="15.75" x14ac:dyDescent="0.25">
      <c r="A35" s="113"/>
      <c r="B35" s="111"/>
      <c r="C35" s="111"/>
      <c r="D35" s="111"/>
      <c r="E35" s="111"/>
      <c r="F35" s="112"/>
      <c r="G35" s="112"/>
      <c r="H35" s="112"/>
      <c r="I35" s="112"/>
      <c r="J35" s="116"/>
      <c r="K35" s="110"/>
      <c r="L35" s="196"/>
      <c r="M35" s="110"/>
      <c r="N35" s="110"/>
    </row>
    <row r="36" spans="1:14" customFormat="1" ht="15.75" x14ac:dyDescent="0.25">
      <c r="A36" s="113"/>
      <c r="B36" s="117"/>
      <c r="C36" s="117"/>
      <c r="D36" s="117"/>
      <c r="E36" s="117"/>
      <c r="F36" s="117"/>
      <c r="G36" s="117"/>
      <c r="H36" s="117"/>
      <c r="I36" s="117"/>
      <c r="J36" s="116"/>
      <c r="L36" s="196"/>
    </row>
    <row r="37" spans="1:14" customFormat="1" ht="15.75" x14ac:dyDescent="0.25">
      <c r="A37" s="113"/>
      <c r="B37" s="117"/>
      <c r="C37" s="117"/>
      <c r="D37" s="117"/>
      <c r="E37" s="117"/>
      <c r="J37" s="116"/>
      <c r="L37" s="196"/>
    </row>
    <row r="38" spans="1:14" customFormat="1" ht="15.75" x14ac:dyDescent="0.25">
      <c r="A38" s="113"/>
      <c r="J38" s="116"/>
      <c r="L38" s="196"/>
    </row>
    <row r="39" spans="1:14" customFormat="1" ht="15.75" x14ac:dyDescent="0.25">
      <c r="A39" s="113"/>
      <c r="J39" s="116"/>
      <c r="L39" s="196"/>
    </row>
    <row r="40" spans="1:14" customFormat="1" ht="21" customHeight="1" x14ac:dyDescent="0.25">
      <c r="A40" s="113"/>
      <c r="B40" s="220" t="s">
        <v>116</v>
      </c>
      <c r="C40" s="220"/>
      <c r="D40" s="220"/>
      <c r="E40" s="220"/>
      <c r="F40" s="220"/>
      <c r="G40" s="220"/>
      <c r="H40" s="220"/>
      <c r="I40" s="220"/>
      <c r="J40" s="116"/>
      <c r="L40" s="196"/>
    </row>
    <row r="41" spans="1:14" customFormat="1" ht="15" customHeight="1" x14ac:dyDescent="0.25">
      <c r="A41" s="113"/>
      <c r="B41" s="2"/>
      <c r="C41" s="2"/>
      <c r="D41" s="2"/>
      <c r="E41" s="118"/>
      <c r="F41" s="118"/>
      <c r="G41" s="3"/>
      <c r="H41" s="2"/>
      <c r="I41" s="217" t="s">
        <v>114</v>
      </c>
      <c r="J41" s="217"/>
      <c r="K41" s="110"/>
      <c r="L41" s="196"/>
      <c r="M41" s="110"/>
      <c r="N41" s="110"/>
    </row>
    <row r="42" spans="1:14" customFormat="1" ht="15.75" x14ac:dyDescent="0.25">
      <c r="A42" s="113"/>
      <c r="B42" s="119"/>
      <c r="C42" s="2"/>
      <c r="D42" s="2"/>
      <c r="E42" s="111"/>
      <c r="F42" s="112"/>
      <c r="G42" s="3"/>
      <c r="H42" s="2"/>
      <c r="I42" s="215" t="s">
        <v>101</v>
      </c>
      <c r="J42" s="215"/>
      <c r="K42" s="110"/>
      <c r="L42" s="196"/>
      <c r="M42" s="110"/>
      <c r="N42" s="110"/>
    </row>
    <row r="43" spans="1:14" customFormat="1" ht="15.75" x14ac:dyDescent="0.25">
      <c r="A43" s="113"/>
      <c r="J43" s="116"/>
      <c r="L43" s="196"/>
    </row>
    <row r="44" spans="1:14" customFormat="1" ht="15" customHeight="1" x14ac:dyDescent="0.25">
      <c r="A44" s="113"/>
      <c r="B44" s="220" t="s">
        <v>117</v>
      </c>
      <c r="C44" s="220"/>
      <c r="D44" s="220"/>
      <c r="E44" s="220"/>
      <c r="F44" s="220"/>
      <c r="G44" s="220"/>
      <c r="H44" s="220"/>
      <c r="I44" s="220"/>
      <c r="J44" s="116"/>
      <c r="K44" s="110"/>
      <c r="L44" s="196"/>
      <c r="M44" s="110"/>
      <c r="N44" s="110"/>
    </row>
    <row r="45" spans="1:14" customFormat="1" ht="15.75" x14ac:dyDescent="0.25">
      <c r="A45" s="113"/>
      <c r="J45" s="116"/>
      <c r="L45" s="196"/>
    </row>
    <row r="46" spans="1:14" customFormat="1" ht="15" customHeight="1" x14ac:dyDescent="0.25">
      <c r="A46" s="113"/>
      <c r="B46" s="119"/>
      <c r="C46" s="123" t="s">
        <v>113</v>
      </c>
      <c r="D46" s="154" t="s">
        <v>112</v>
      </c>
      <c r="E46" s="154"/>
      <c r="F46" s="154"/>
      <c r="G46" s="154"/>
      <c r="H46" s="154"/>
      <c r="I46" s="154"/>
      <c r="J46" s="116"/>
      <c r="L46" s="196"/>
    </row>
    <row r="47" spans="1:14" customFormat="1" ht="15" customHeight="1" x14ac:dyDescent="0.25">
      <c r="A47" s="113"/>
      <c r="B47" s="119"/>
      <c r="C47" s="124" t="s">
        <v>105</v>
      </c>
      <c r="D47" s="154" t="s">
        <v>112</v>
      </c>
      <c r="E47" s="154"/>
      <c r="F47" s="154"/>
      <c r="G47" s="154"/>
      <c r="H47" s="154"/>
      <c r="I47" s="154"/>
      <c r="J47" s="116"/>
      <c r="L47" s="196"/>
    </row>
    <row r="48" spans="1:14" customFormat="1" ht="15.75" x14ac:dyDescent="0.25">
      <c r="A48" s="113"/>
      <c r="B48" s="119"/>
      <c r="C48" s="123" t="s">
        <v>106</v>
      </c>
      <c r="D48" s="154" t="s">
        <v>112</v>
      </c>
      <c r="E48" s="154"/>
      <c r="F48" s="154"/>
      <c r="G48" s="154"/>
      <c r="H48" s="154"/>
      <c r="I48" s="154"/>
      <c r="J48" s="116"/>
      <c r="L48" s="196"/>
    </row>
    <row r="49" spans="1:12" customFormat="1" ht="15.75" x14ac:dyDescent="0.25">
      <c r="A49" s="113"/>
      <c r="B49" s="2"/>
      <c r="C49" s="216" t="s">
        <v>115</v>
      </c>
      <c r="D49" s="216"/>
      <c r="E49" s="216"/>
      <c r="F49" s="216"/>
      <c r="G49" s="216"/>
      <c r="H49" s="216"/>
      <c r="I49" s="216"/>
      <c r="J49" s="116"/>
      <c r="L49" s="196"/>
    </row>
    <row r="50" spans="1:12" customFormat="1" ht="15.75" x14ac:dyDescent="0.25">
      <c r="A50" s="113"/>
      <c r="B50" s="119"/>
      <c r="C50" s="120" t="s">
        <v>107</v>
      </c>
      <c r="D50" s="154" t="s">
        <v>112</v>
      </c>
      <c r="E50" s="154"/>
      <c r="F50" s="154"/>
      <c r="G50" s="154"/>
      <c r="H50" s="154"/>
      <c r="I50" s="154"/>
      <c r="J50" s="116"/>
      <c r="L50" s="196"/>
    </row>
    <row r="51" spans="1:12" customFormat="1" ht="15.75" x14ac:dyDescent="0.25">
      <c r="A51" s="113"/>
      <c r="B51" s="114"/>
      <c r="C51" s="114"/>
      <c r="D51" s="114"/>
      <c r="E51" s="114"/>
      <c r="F51" s="114"/>
      <c r="J51" s="116"/>
      <c r="L51" s="196"/>
    </row>
    <row r="52" spans="1:12" customFormat="1" ht="15.75" x14ac:dyDescent="0.25">
      <c r="A52" s="113"/>
      <c r="B52" s="114"/>
      <c r="C52" s="114"/>
      <c r="D52" s="114"/>
      <c r="E52" s="114"/>
      <c r="F52" s="114"/>
      <c r="J52" s="116"/>
      <c r="L52" s="196"/>
    </row>
    <row r="53" spans="1:12" customFormat="1" ht="15.75" x14ac:dyDescent="0.25">
      <c r="A53" s="113"/>
      <c r="B53" s="114"/>
      <c r="C53" s="114"/>
      <c r="D53" s="114"/>
      <c r="E53" s="114"/>
      <c r="F53" s="114"/>
      <c r="J53" s="116"/>
      <c r="L53" s="196"/>
    </row>
    <row r="54" spans="1:12" customFormat="1" ht="15.75" x14ac:dyDescent="0.25">
      <c r="A54" s="113"/>
      <c r="B54" s="114"/>
      <c r="C54" s="114"/>
      <c r="D54" s="114"/>
      <c r="E54" s="114"/>
      <c r="F54" s="114"/>
      <c r="J54" s="116"/>
      <c r="L54" s="196"/>
    </row>
    <row r="55" spans="1:12" customFormat="1" ht="15.75" x14ac:dyDescent="0.25">
      <c r="A55" s="113"/>
      <c r="B55" s="114"/>
      <c r="C55" s="114"/>
      <c r="D55" s="114"/>
      <c r="E55" s="114"/>
      <c r="F55" s="114"/>
      <c r="J55" s="116"/>
      <c r="L55" s="196"/>
    </row>
    <row r="56" spans="1:12" customFormat="1" ht="15.75" x14ac:dyDescent="0.25">
      <c r="A56" s="113"/>
      <c r="B56" s="114"/>
      <c r="C56" s="114"/>
      <c r="D56" s="114"/>
      <c r="E56" s="114"/>
      <c r="F56" s="114"/>
      <c r="J56" s="116"/>
      <c r="L56" s="196"/>
    </row>
    <row r="57" spans="1:12" customFormat="1" ht="15.75" x14ac:dyDescent="0.25">
      <c r="A57" s="9"/>
      <c r="B57" s="119"/>
      <c r="C57" s="122" t="s">
        <v>109</v>
      </c>
      <c r="D57" s="154" t="s">
        <v>111</v>
      </c>
      <c r="E57" s="154"/>
      <c r="F57" s="154"/>
      <c r="J57" s="116"/>
      <c r="L57" s="196"/>
    </row>
    <row r="58" spans="1:12" customFormat="1" ht="15.75" x14ac:dyDescent="0.25">
      <c r="A58" s="113"/>
      <c r="B58" s="121"/>
      <c r="C58" s="119"/>
      <c r="D58" s="215" t="s">
        <v>102</v>
      </c>
      <c r="E58" s="215"/>
      <c r="F58" s="215"/>
      <c r="J58" s="116"/>
      <c r="L58" s="196"/>
    </row>
    <row r="59" spans="1:12" customFormat="1" ht="15.75" x14ac:dyDescent="0.25">
      <c r="A59" s="113"/>
      <c r="B59" s="120"/>
      <c r="C59" s="114"/>
      <c r="D59" s="114"/>
      <c r="E59" s="114"/>
      <c r="F59" s="114"/>
      <c r="J59" s="116"/>
      <c r="L59" s="196"/>
    </row>
    <row r="60" spans="1:12" customFormat="1" ht="15.75" x14ac:dyDescent="0.25">
      <c r="A60" s="113"/>
      <c r="B60" s="119"/>
      <c r="C60" s="122" t="s">
        <v>108</v>
      </c>
      <c r="D60" s="154" t="s">
        <v>110</v>
      </c>
      <c r="E60" s="154"/>
      <c r="F60" s="154"/>
      <c r="J60" s="116"/>
      <c r="L60" s="196"/>
    </row>
    <row r="61" spans="1:12" customFormat="1" ht="15.75" x14ac:dyDescent="0.25">
      <c r="A61" s="113"/>
      <c r="B61" s="110"/>
      <c r="C61" s="119"/>
      <c r="D61" s="215" t="s">
        <v>103</v>
      </c>
      <c r="E61" s="215"/>
      <c r="F61" s="215"/>
      <c r="J61" s="116"/>
      <c r="L61" s="196"/>
    </row>
    <row r="62" spans="1:12" customFormat="1" ht="15.75" x14ac:dyDescent="0.25">
      <c r="A62" s="113"/>
      <c r="J62" s="116"/>
      <c r="L62" s="196"/>
    </row>
    <row r="63" spans="1:12" ht="35.25" customHeight="1" x14ac:dyDescent="0.25">
      <c r="B63" s="198" t="s">
        <v>59</v>
      </c>
      <c r="C63" s="198"/>
      <c r="D63" s="198"/>
      <c r="E63" s="198"/>
      <c r="F63" s="198"/>
      <c r="G63" s="198"/>
      <c r="H63" s="198"/>
      <c r="I63" s="198"/>
      <c r="J63" s="198"/>
      <c r="K63" s="198"/>
      <c r="L63" s="196"/>
    </row>
    <row r="64" spans="1:12" ht="24" customHeight="1" x14ac:dyDescent="0.25">
      <c r="B64" s="222" t="s">
        <v>78</v>
      </c>
      <c r="C64" s="222"/>
      <c r="D64" s="222"/>
      <c r="E64" s="222"/>
      <c r="F64" s="222"/>
      <c r="G64" s="23"/>
      <c r="H64" s="15"/>
      <c r="I64" s="15"/>
      <c r="J64" s="22"/>
      <c r="K64" s="22"/>
      <c r="L64" s="196"/>
    </row>
    <row r="65" spans="2:17" ht="33.75" customHeight="1" x14ac:dyDescent="0.25">
      <c r="B65" s="87" t="s">
        <v>0</v>
      </c>
      <c r="C65" s="87" t="s">
        <v>29</v>
      </c>
      <c r="D65" s="167" t="s">
        <v>1</v>
      </c>
      <c r="E65" s="167"/>
      <c r="F65" s="167"/>
      <c r="G65" s="24"/>
      <c r="H65" s="24"/>
      <c r="I65" s="15"/>
      <c r="J65" s="22"/>
      <c r="K65" s="22"/>
      <c r="L65" s="196"/>
    </row>
    <row r="66" spans="2:17" ht="19.5" customHeight="1" x14ac:dyDescent="0.25">
      <c r="B66" s="25">
        <v>1</v>
      </c>
      <c r="C66" s="26" t="s">
        <v>17</v>
      </c>
      <c r="D66" s="168" t="s">
        <v>18</v>
      </c>
      <c r="E66" s="168"/>
      <c r="F66" s="168"/>
      <c r="G66" s="24"/>
      <c r="H66" s="24"/>
      <c r="I66" s="15"/>
      <c r="J66" s="22"/>
      <c r="K66" s="22"/>
      <c r="L66" s="196"/>
    </row>
    <row r="67" spans="2:17" ht="19.5" customHeight="1" x14ac:dyDescent="0.25">
      <c r="B67" s="25">
        <v>2</v>
      </c>
      <c r="C67" s="26" t="s">
        <v>19</v>
      </c>
      <c r="D67" s="168" t="s">
        <v>23</v>
      </c>
      <c r="E67" s="168"/>
      <c r="F67" s="168"/>
      <c r="G67" s="24"/>
      <c r="H67" s="24"/>
      <c r="I67" s="15"/>
      <c r="J67" s="22"/>
      <c r="K67" s="22"/>
      <c r="L67" s="196"/>
    </row>
    <row r="68" spans="2:17" ht="19.5" customHeight="1" x14ac:dyDescent="0.25">
      <c r="B68" s="25">
        <v>3</v>
      </c>
      <c r="C68" s="26" t="s">
        <v>20</v>
      </c>
      <c r="D68" s="86" t="s">
        <v>24</v>
      </c>
      <c r="E68" s="27"/>
      <c r="F68" s="86"/>
      <c r="G68" s="24"/>
      <c r="H68" s="24"/>
      <c r="I68" s="15"/>
      <c r="J68" s="22"/>
      <c r="K68" s="22"/>
      <c r="L68" s="196"/>
    </row>
    <row r="69" spans="2:17" ht="19.7" customHeight="1" x14ac:dyDescent="0.25">
      <c r="B69" s="25">
        <v>4</v>
      </c>
      <c r="C69" s="26" t="s">
        <v>21</v>
      </c>
      <c r="D69" s="168" t="s">
        <v>25</v>
      </c>
      <c r="E69" s="168"/>
      <c r="F69" s="168"/>
      <c r="G69" s="24"/>
      <c r="H69" s="74"/>
      <c r="I69" s="75"/>
      <c r="J69" s="76"/>
      <c r="K69" s="76"/>
      <c r="L69" s="196"/>
    </row>
    <row r="70" spans="2:17" ht="19.7" customHeight="1" x14ac:dyDescent="0.25">
      <c r="B70" s="25">
        <v>5</v>
      </c>
      <c r="C70" s="26" t="s">
        <v>28</v>
      </c>
      <c r="D70" s="168" t="s">
        <v>26</v>
      </c>
      <c r="E70" s="168"/>
      <c r="F70" s="168"/>
      <c r="G70" s="24"/>
      <c r="H70" s="74"/>
      <c r="I70" s="75"/>
      <c r="J70" s="76"/>
      <c r="K70" s="76"/>
      <c r="L70" s="196"/>
    </row>
    <row r="71" spans="2:17" ht="24.75" customHeight="1" x14ac:dyDescent="0.25">
      <c r="B71" s="22"/>
      <c r="C71" s="181" t="s">
        <v>6</v>
      </c>
      <c r="D71" s="182"/>
      <c r="E71" s="28" t="s">
        <v>10</v>
      </c>
      <c r="F71" s="28" t="s">
        <v>54</v>
      </c>
      <c r="G71" s="23"/>
      <c r="H71" s="75"/>
      <c r="I71" s="75"/>
      <c r="J71" s="76"/>
      <c r="K71" s="76"/>
      <c r="L71" s="196"/>
    </row>
    <row r="72" spans="2:17" ht="23.25" customHeight="1" x14ac:dyDescent="0.25">
      <c r="B72" s="29"/>
      <c r="C72" s="29"/>
      <c r="D72" s="30"/>
      <c r="E72" s="125"/>
      <c r="F72" s="129">
        <v>40.64</v>
      </c>
      <c r="G72" s="23"/>
      <c r="H72" s="75"/>
      <c r="I72" s="75"/>
      <c r="J72" s="76"/>
      <c r="K72" s="76"/>
      <c r="L72" s="196"/>
    </row>
    <row r="73" spans="2:17" ht="29.25" customHeight="1" thickBot="1" x14ac:dyDescent="0.3">
      <c r="B73" s="184"/>
      <c r="C73" s="184"/>
      <c r="D73" s="22"/>
      <c r="E73" s="79" t="s">
        <v>121</v>
      </c>
      <c r="F73" s="83">
        <f>E72*F72</f>
        <v>0</v>
      </c>
      <c r="G73" s="23"/>
      <c r="H73" s="75"/>
      <c r="I73" s="75"/>
      <c r="J73" s="76"/>
      <c r="K73" s="76"/>
      <c r="L73" s="196"/>
    </row>
    <row r="74" spans="2:17" ht="24" customHeight="1" x14ac:dyDescent="0.25">
      <c r="B74" s="183"/>
      <c r="C74" s="183"/>
      <c r="D74" s="183"/>
      <c r="E74" s="183"/>
      <c r="F74" s="31"/>
      <c r="G74" s="23"/>
      <c r="H74" s="75"/>
      <c r="I74" s="75"/>
      <c r="J74" s="76"/>
      <c r="K74" s="76"/>
      <c r="L74" s="196"/>
      <c r="M74" s="5" t="s">
        <v>119</v>
      </c>
      <c r="N74" s="137"/>
      <c r="O74" s="138"/>
      <c r="P74" s="139"/>
      <c r="Q74" s="5" t="s">
        <v>120</v>
      </c>
    </row>
    <row r="75" spans="2:17" ht="19.7" customHeight="1" x14ac:dyDescent="0.25">
      <c r="B75" s="197" t="s">
        <v>38</v>
      </c>
      <c r="C75" s="197"/>
      <c r="D75" s="197"/>
      <c r="E75" s="197"/>
      <c r="F75" s="197"/>
      <c r="G75" s="23"/>
      <c r="H75" s="75"/>
      <c r="I75" s="75"/>
      <c r="J75" s="76"/>
      <c r="K75" s="76"/>
      <c r="L75" s="196"/>
    </row>
    <row r="76" spans="2:17" ht="33.75" customHeight="1" x14ac:dyDescent="0.25">
      <c r="B76" s="214" t="s">
        <v>22</v>
      </c>
      <c r="C76" s="214"/>
      <c r="D76" s="185" t="s">
        <v>27</v>
      </c>
      <c r="E76" s="185"/>
      <c r="F76" s="185"/>
      <c r="G76" s="24"/>
      <c r="H76" s="74"/>
      <c r="I76" s="75"/>
      <c r="J76" s="76"/>
      <c r="K76" s="76"/>
      <c r="L76" s="196"/>
    </row>
    <row r="77" spans="2:17" ht="23.25" customHeight="1" x14ac:dyDescent="0.25">
      <c r="B77" s="190">
        <f>IF($E$72&gt;9,$M$74,IF(AND($E$72&gt;0,$E$72&lt;10),$N$74,0))</f>
        <v>0</v>
      </c>
      <c r="C77" s="190"/>
      <c r="D77" s="191"/>
      <c r="E77" s="32" t="s">
        <v>10</v>
      </c>
      <c r="F77" s="32" t="s">
        <v>52</v>
      </c>
      <c r="G77" s="24"/>
      <c r="H77" s="74"/>
      <c r="I77" s="75"/>
      <c r="J77" s="76"/>
      <c r="K77" s="76"/>
      <c r="L77" s="196"/>
    </row>
    <row r="78" spans="2:17" ht="24.75" customHeight="1" x14ac:dyDescent="0.25">
      <c r="B78" s="192"/>
      <c r="C78" s="192"/>
      <c r="D78" s="193"/>
      <c r="E78" s="92">
        <f>E72</f>
        <v>0</v>
      </c>
      <c r="F78" s="33" t="s">
        <v>37</v>
      </c>
      <c r="G78" s="24"/>
      <c r="H78" s="74"/>
      <c r="I78" s="75"/>
      <c r="J78" s="76"/>
      <c r="K78" s="76"/>
      <c r="L78" s="196"/>
    </row>
    <row r="79" spans="2:17" ht="19.5" customHeight="1" thickBot="1" x14ac:dyDescent="0.3">
      <c r="B79" s="96"/>
      <c r="C79" s="96"/>
      <c r="D79" s="96"/>
      <c r="E79" s="97"/>
      <c r="F79" s="98"/>
      <c r="G79" s="24"/>
      <c r="H79" s="74"/>
      <c r="I79" s="75"/>
      <c r="J79" s="76"/>
      <c r="K79" s="76"/>
      <c r="L79" s="196"/>
    </row>
    <row r="80" spans="2:17" ht="26.25" customHeight="1" thickBot="1" x14ac:dyDescent="0.3">
      <c r="B80" s="230" t="s">
        <v>39</v>
      </c>
      <c r="C80" s="231"/>
      <c r="D80" s="231"/>
      <c r="E80" s="231"/>
      <c r="F80" s="232"/>
      <c r="G80" s="34"/>
      <c r="H80" s="77"/>
      <c r="I80" s="75"/>
      <c r="J80" s="76"/>
      <c r="K80" s="76"/>
      <c r="L80" s="196"/>
      <c r="M80" s="133">
        <v>58.06</v>
      </c>
      <c r="N80" s="63">
        <f>IF(E82=0.5,M80/2,IF(E82=1,0,0))</f>
        <v>0</v>
      </c>
    </row>
    <row r="81" spans="2:18" ht="19.7" customHeight="1" x14ac:dyDescent="0.25">
      <c r="B81" s="188" t="s">
        <v>40</v>
      </c>
      <c r="C81" s="189"/>
      <c r="D81" s="58" t="s">
        <v>10</v>
      </c>
      <c r="E81" s="58" t="s">
        <v>41</v>
      </c>
      <c r="F81" s="59" t="s">
        <v>42</v>
      </c>
      <c r="G81" s="35"/>
      <c r="H81" s="78"/>
      <c r="I81" s="75"/>
      <c r="J81" s="76"/>
      <c r="K81" s="76"/>
      <c r="L81" s="196"/>
      <c r="M81" s="133">
        <v>58.06</v>
      </c>
      <c r="N81" s="63">
        <f>IF(E82=0.5,M80/2,IF(E82=1,0,0))</f>
        <v>0</v>
      </c>
    </row>
    <row r="82" spans="2:18" ht="27.75" customHeight="1" thickBot="1" x14ac:dyDescent="0.3">
      <c r="B82" s="186" t="s">
        <v>78</v>
      </c>
      <c r="C82" s="187"/>
      <c r="D82" s="71"/>
      <c r="E82" s="60">
        <f>IF($E$72=0,0,IF(AND($E$72&gt;0,$E$72&lt;10),0.5,IF($E$72&gt;9,1,0)))</f>
        <v>0</v>
      </c>
      <c r="F82" s="61">
        <f>D82*N80</f>
        <v>0</v>
      </c>
      <c r="G82" s="35"/>
      <c r="H82" s="62"/>
      <c r="I82" s="15"/>
      <c r="J82" s="22"/>
      <c r="K82" s="22"/>
      <c r="L82" s="196"/>
    </row>
    <row r="83" spans="2:18" ht="30.75" customHeight="1" x14ac:dyDescent="0.25">
      <c r="B83" s="212">
        <f>IF($E$72&gt;9,$Q$74,IF(AND($E$72&gt;0,$E$72&lt;10),$P$72,0))</f>
        <v>0</v>
      </c>
      <c r="C83" s="213"/>
      <c r="D83" s="228" t="s">
        <v>121</v>
      </c>
      <c r="E83" s="228"/>
      <c r="F83" s="80">
        <f>SUM(F82:F82)</f>
        <v>0</v>
      </c>
      <c r="G83" s="237"/>
      <c r="H83" s="237"/>
      <c r="I83" s="237"/>
      <c r="J83" s="237"/>
      <c r="K83" s="237"/>
      <c r="L83" s="196"/>
      <c r="N83" s="63"/>
    </row>
    <row r="84" spans="2:18" ht="15.75" x14ac:dyDescent="0.25">
      <c r="B84" s="155">
        <f>IF(C78&gt;9,$S$78,0)</f>
        <v>0</v>
      </c>
      <c r="C84" s="155"/>
      <c r="D84" s="22"/>
      <c r="E84" s="22"/>
      <c r="F84" s="38"/>
      <c r="G84" s="237"/>
      <c r="H84" s="237"/>
      <c r="I84" s="237"/>
      <c r="J84" s="237"/>
      <c r="K84" s="237"/>
      <c r="L84" s="196"/>
    </row>
    <row r="85" spans="2:18" ht="21" customHeight="1" x14ac:dyDescent="0.25">
      <c r="B85" s="198" t="s">
        <v>59</v>
      </c>
      <c r="C85" s="198"/>
      <c r="D85" s="198"/>
      <c r="E85" s="198"/>
      <c r="F85" s="198"/>
      <c r="G85" s="198"/>
      <c r="H85" s="198"/>
      <c r="I85" s="198"/>
      <c r="J85" s="198"/>
      <c r="K85" s="198"/>
      <c r="L85" s="196"/>
    </row>
    <row r="86" spans="2:18" ht="15.75" x14ac:dyDescent="0.25">
      <c r="B86" s="39"/>
      <c r="C86" s="37"/>
      <c r="D86" s="37"/>
      <c r="E86" s="40"/>
      <c r="F86" s="41"/>
      <c r="G86" s="23"/>
      <c r="H86" s="75"/>
      <c r="I86" s="75"/>
      <c r="J86" s="76"/>
      <c r="K86" s="76"/>
      <c r="L86" s="196"/>
    </row>
    <row r="87" spans="2:18" ht="19.7" customHeight="1" x14ac:dyDescent="0.25">
      <c r="B87" s="211" t="s">
        <v>79</v>
      </c>
      <c r="C87" s="211"/>
      <c r="D87" s="211"/>
      <c r="E87" s="211"/>
      <c r="F87" s="211"/>
      <c r="G87" s="23"/>
      <c r="H87" s="75"/>
      <c r="I87" s="75"/>
      <c r="J87" s="76"/>
      <c r="K87" s="76"/>
      <c r="L87" s="196"/>
    </row>
    <row r="88" spans="2:18" ht="35.25" customHeight="1" x14ac:dyDescent="0.25">
      <c r="B88" s="87" t="s">
        <v>0</v>
      </c>
      <c r="C88" s="87" t="s">
        <v>29</v>
      </c>
      <c r="D88" s="167" t="s">
        <v>1</v>
      </c>
      <c r="E88" s="167"/>
      <c r="F88" s="167"/>
      <c r="G88" s="24"/>
      <c r="H88" s="75"/>
      <c r="I88" s="75"/>
      <c r="J88" s="76"/>
      <c r="K88" s="76"/>
      <c r="L88" s="196"/>
    </row>
    <row r="89" spans="2:18" ht="20.100000000000001" customHeight="1" x14ac:dyDescent="0.25">
      <c r="B89" s="25">
        <v>1</v>
      </c>
      <c r="C89" s="86" t="s">
        <v>80</v>
      </c>
      <c r="D89" s="168" t="s">
        <v>82</v>
      </c>
      <c r="E89" s="168"/>
      <c r="F89" s="168"/>
      <c r="G89" s="24"/>
      <c r="H89" s="75"/>
      <c r="I89" s="75"/>
      <c r="J89" s="76"/>
      <c r="K89" s="76"/>
      <c r="L89" s="196"/>
    </row>
    <row r="90" spans="2:18" ht="20.100000000000001" customHeight="1" x14ac:dyDescent="0.25">
      <c r="B90" s="25">
        <v>2</v>
      </c>
      <c r="C90" s="86" t="s">
        <v>81</v>
      </c>
      <c r="D90" s="168" t="s">
        <v>83</v>
      </c>
      <c r="E90" s="168"/>
      <c r="F90" s="168"/>
      <c r="G90" s="24"/>
      <c r="H90" s="74"/>
      <c r="I90" s="75"/>
      <c r="J90" s="76"/>
      <c r="K90" s="76"/>
      <c r="L90" s="196"/>
    </row>
    <row r="91" spans="2:18" ht="20.100000000000001" customHeight="1" x14ac:dyDescent="0.25">
      <c r="B91" s="25">
        <v>3</v>
      </c>
      <c r="C91" s="42" t="s">
        <v>87</v>
      </c>
      <c r="D91" s="168" t="s">
        <v>83</v>
      </c>
      <c r="E91" s="168"/>
      <c r="F91" s="168"/>
      <c r="G91" s="24"/>
      <c r="H91" s="74"/>
      <c r="I91" s="75"/>
      <c r="J91" s="76"/>
      <c r="K91" s="76"/>
      <c r="L91" s="196"/>
    </row>
    <row r="92" spans="2:18" ht="29.25" customHeight="1" x14ac:dyDescent="0.25">
      <c r="B92" s="233" t="s">
        <v>6</v>
      </c>
      <c r="C92" s="233"/>
      <c r="D92" s="233"/>
      <c r="E92" s="28" t="s">
        <v>10</v>
      </c>
      <c r="F92" s="28" t="s">
        <v>54</v>
      </c>
      <c r="G92" s="23"/>
      <c r="H92" s="75"/>
      <c r="I92" s="75"/>
      <c r="J92" s="76"/>
      <c r="K92" s="76"/>
      <c r="L92" s="196"/>
      <c r="R92" s="13"/>
    </row>
    <row r="93" spans="2:18" ht="25.5" customHeight="1" x14ac:dyDescent="0.25">
      <c r="B93" s="223">
        <f>IF($E$93&gt;9,$M$74,IF(AND($E$93&gt;0,$E$93&lt;10),$N$74,0))</f>
        <v>0</v>
      </c>
      <c r="C93" s="223"/>
      <c r="D93" s="224"/>
      <c r="E93" s="126"/>
      <c r="F93" s="130">
        <v>40.64</v>
      </c>
      <c r="G93" s="23"/>
      <c r="H93" s="75"/>
      <c r="I93" s="75"/>
      <c r="J93" s="76"/>
      <c r="K93" s="76"/>
      <c r="L93" s="196"/>
      <c r="R93" s="13"/>
    </row>
    <row r="94" spans="2:18" ht="33.75" customHeight="1" x14ac:dyDescent="0.25">
      <c r="B94" s="225"/>
      <c r="C94" s="225"/>
      <c r="D94" s="226"/>
      <c r="E94" s="100" t="s">
        <v>122</v>
      </c>
      <c r="F94" s="81">
        <f>E93*F93</f>
        <v>0</v>
      </c>
      <c r="G94" s="23"/>
      <c r="H94" s="75"/>
      <c r="I94" s="75"/>
      <c r="J94" s="76"/>
      <c r="K94" s="76"/>
      <c r="L94" s="196"/>
      <c r="R94" s="13"/>
    </row>
    <row r="95" spans="2:18" ht="15.75" x14ac:dyDescent="0.25">
      <c r="B95" s="43"/>
      <c r="C95" s="43"/>
      <c r="D95" s="44"/>
      <c r="E95" s="40"/>
      <c r="F95" s="45"/>
      <c r="G95" s="23"/>
      <c r="H95" s="75"/>
      <c r="I95" s="75"/>
      <c r="J95" s="76"/>
      <c r="K95" s="76"/>
      <c r="L95" s="196"/>
      <c r="R95" s="13"/>
    </row>
    <row r="96" spans="2:18" ht="15.75" x14ac:dyDescent="0.25">
      <c r="B96" s="64"/>
      <c r="C96" s="64"/>
      <c r="D96" s="64"/>
      <c r="E96" s="64"/>
      <c r="F96" s="64"/>
      <c r="G96" s="23"/>
      <c r="H96" s="75"/>
      <c r="I96" s="75"/>
      <c r="J96" s="76"/>
      <c r="K96" s="76"/>
      <c r="L96" s="196"/>
      <c r="R96" s="13"/>
    </row>
    <row r="97" spans="2:18" ht="19.7" customHeight="1" x14ac:dyDescent="0.25">
      <c r="B97" s="230" t="s">
        <v>39</v>
      </c>
      <c r="C97" s="231"/>
      <c r="D97" s="231"/>
      <c r="E97" s="231"/>
      <c r="F97" s="232"/>
      <c r="G97" s="23"/>
      <c r="H97" s="75"/>
      <c r="I97" s="75"/>
      <c r="J97" s="76"/>
      <c r="K97" s="76"/>
      <c r="L97" s="196"/>
      <c r="R97" s="13"/>
    </row>
    <row r="98" spans="2:18" ht="42" customHeight="1" thickBot="1" x14ac:dyDescent="0.3">
      <c r="B98" s="188" t="s">
        <v>40</v>
      </c>
      <c r="C98" s="189"/>
      <c r="D98" s="58" t="s">
        <v>10</v>
      </c>
      <c r="E98" s="58" t="s">
        <v>41</v>
      </c>
      <c r="F98" s="59" t="s">
        <v>42</v>
      </c>
      <c r="G98" s="23"/>
      <c r="H98" s="75"/>
      <c r="I98" s="75"/>
      <c r="J98" s="76"/>
      <c r="K98" s="76"/>
      <c r="L98" s="196"/>
    </row>
    <row r="99" spans="2:18" ht="27" customHeight="1" x14ac:dyDescent="0.25">
      <c r="B99" s="186" t="s">
        <v>79</v>
      </c>
      <c r="C99" s="187"/>
      <c r="D99" s="72">
        <v>0</v>
      </c>
      <c r="E99" s="60">
        <f>IF($E$93=0,0,IF(AND($E$93&gt;0,$E$93&lt;10),0.5,IF($E$93&gt;9,1,0)))</f>
        <v>0</v>
      </c>
      <c r="F99" s="61">
        <f>D99*N99</f>
        <v>0</v>
      </c>
      <c r="G99" s="23"/>
      <c r="H99" s="75"/>
      <c r="I99" s="75"/>
      <c r="J99" s="76"/>
      <c r="K99" s="76"/>
      <c r="L99" s="196"/>
      <c r="M99" s="133">
        <v>58.05</v>
      </c>
      <c r="N99" s="63">
        <f>IF(E99=0.5,M99/2,IF(E99=1,0,0))</f>
        <v>0</v>
      </c>
    </row>
    <row r="100" spans="2:18" ht="38.25" customHeight="1" x14ac:dyDescent="0.25">
      <c r="B100" s="227">
        <f>IF($E$93&gt;9,$Q$74,IF(AND($D$624&gt;0,$E$93&lt;10),$P$93,0))</f>
        <v>0</v>
      </c>
      <c r="C100" s="227"/>
      <c r="D100" s="228" t="s">
        <v>123</v>
      </c>
      <c r="E100" s="228"/>
      <c r="F100" s="82">
        <f>SUM(F99:F99)</f>
        <v>0</v>
      </c>
      <c r="G100" s="23"/>
      <c r="H100" s="15"/>
      <c r="I100" s="15"/>
      <c r="J100" s="22"/>
      <c r="K100" s="22"/>
      <c r="L100" s="196"/>
    </row>
    <row r="101" spans="2:18" ht="34.5" customHeight="1" x14ac:dyDescent="0.25">
      <c r="B101" s="198" t="s">
        <v>62</v>
      </c>
      <c r="C101" s="198"/>
      <c r="D101" s="198"/>
      <c r="E101" s="198"/>
      <c r="F101" s="198"/>
      <c r="G101" s="198"/>
      <c r="H101" s="198"/>
      <c r="I101" s="198"/>
      <c r="J101" s="22"/>
      <c r="K101" s="22"/>
      <c r="L101" s="196"/>
    </row>
    <row r="102" spans="2:18" ht="30.75" customHeight="1" x14ac:dyDescent="0.25">
      <c r="B102" s="238" t="s">
        <v>59</v>
      </c>
      <c r="C102" s="239"/>
      <c r="D102" s="239"/>
      <c r="E102" s="239"/>
      <c r="F102" s="239"/>
      <c r="G102" s="239"/>
      <c r="H102" s="239"/>
      <c r="I102" s="239"/>
      <c r="J102" s="239"/>
      <c r="K102" s="239"/>
      <c r="L102" s="196"/>
    </row>
    <row r="103" spans="2:18" ht="31.15" customHeight="1" x14ac:dyDescent="0.25">
      <c r="B103" s="229" t="s">
        <v>84</v>
      </c>
      <c r="C103" s="229"/>
      <c r="D103" s="229"/>
      <c r="E103" s="229"/>
      <c r="F103" s="229"/>
      <c r="G103" s="23"/>
      <c r="H103" s="15"/>
      <c r="I103" s="15"/>
      <c r="J103" s="85">
        <v>2</v>
      </c>
      <c r="K103" s="22"/>
      <c r="L103" s="196"/>
    </row>
    <row r="104" spans="2:18" ht="31.5" customHeight="1" x14ac:dyDescent="0.25">
      <c r="B104" s="88" t="s">
        <v>0</v>
      </c>
      <c r="C104" s="87" t="s">
        <v>29</v>
      </c>
      <c r="D104" s="234" t="s">
        <v>1</v>
      </c>
      <c r="E104" s="234"/>
      <c r="F104" s="234"/>
      <c r="G104" s="46"/>
      <c r="H104" s="46"/>
      <c r="I104" s="15"/>
      <c r="J104" s="85">
        <v>3</v>
      </c>
      <c r="K104" s="22"/>
      <c r="L104" s="196"/>
    </row>
    <row r="105" spans="2:18" ht="19.7" customHeight="1" x14ac:dyDescent="0.25">
      <c r="B105" s="47">
        <v>1</v>
      </c>
      <c r="C105" s="89" t="s">
        <v>32</v>
      </c>
      <c r="D105" s="174" t="s">
        <v>5</v>
      </c>
      <c r="E105" s="174"/>
      <c r="F105" s="174"/>
      <c r="G105" s="46"/>
      <c r="H105" s="46"/>
      <c r="I105" s="15"/>
      <c r="J105" s="85">
        <v>4</v>
      </c>
      <c r="K105" s="22"/>
      <c r="L105" s="196"/>
    </row>
    <row r="106" spans="2:18" ht="19.7" customHeight="1" x14ac:dyDescent="0.25">
      <c r="B106" s="47">
        <v>2</v>
      </c>
      <c r="C106" s="89" t="s">
        <v>85</v>
      </c>
      <c r="D106" s="174" t="s">
        <v>36</v>
      </c>
      <c r="E106" s="174"/>
      <c r="F106" s="174"/>
      <c r="G106" s="46"/>
      <c r="H106" s="46"/>
      <c r="I106" s="15"/>
      <c r="J106" s="85">
        <v>5</v>
      </c>
      <c r="K106" s="22"/>
      <c r="L106" s="196"/>
    </row>
    <row r="107" spans="2:18" ht="19.7" customHeight="1" x14ac:dyDescent="0.25">
      <c r="B107" s="47">
        <v>3</v>
      </c>
      <c r="C107" s="89" t="s">
        <v>57</v>
      </c>
      <c r="D107" s="174" t="s">
        <v>11</v>
      </c>
      <c r="E107" s="174"/>
      <c r="F107" s="174"/>
      <c r="G107" s="46"/>
      <c r="H107" s="46"/>
      <c r="I107" s="15"/>
      <c r="J107" s="85">
        <v>6</v>
      </c>
      <c r="K107" s="22"/>
      <c r="L107" s="196"/>
    </row>
    <row r="108" spans="2:18" ht="19.7" customHeight="1" x14ac:dyDescent="0.25">
      <c r="B108" s="47">
        <v>4</v>
      </c>
      <c r="C108" s="89" t="s">
        <v>33</v>
      </c>
      <c r="D108" s="174" t="s">
        <v>86</v>
      </c>
      <c r="E108" s="174"/>
      <c r="F108" s="174"/>
      <c r="G108" s="46"/>
      <c r="H108" s="46"/>
      <c r="I108" s="15"/>
      <c r="J108" s="85">
        <v>7</v>
      </c>
      <c r="K108" s="22"/>
      <c r="L108" s="196"/>
    </row>
    <row r="109" spans="2:18" ht="19.7" customHeight="1" x14ac:dyDescent="0.25">
      <c r="B109" s="47">
        <v>5</v>
      </c>
      <c r="C109" s="89" t="s">
        <v>34</v>
      </c>
      <c r="D109" s="174" t="s">
        <v>30</v>
      </c>
      <c r="E109" s="174"/>
      <c r="F109" s="174"/>
      <c r="G109" s="46"/>
      <c r="H109" s="46"/>
      <c r="I109" s="15"/>
      <c r="J109" s="85">
        <v>8</v>
      </c>
      <c r="K109" s="22"/>
      <c r="L109" s="196"/>
    </row>
    <row r="110" spans="2:18" ht="48" customHeight="1" x14ac:dyDescent="0.25">
      <c r="B110" s="197" t="s">
        <v>6</v>
      </c>
      <c r="C110" s="197"/>
      <c r="D110" s="197"/>
      <c r="E110" s="32" t="s">
        <v>10</v>
      </c>
      <c r="F110" s="28" t="s">
        <v>54</v>
      </c>
      <c r="G110" s="23"/>
      <c r="H110" s="75"/>
      <c r="I110" s="75"/>
      <c r="J110" s="4">
        <v>9</v>
      </c>
      <c r="K110" s="76"/>
      <c r="L110" s="196"/>
    </row>
    <row r="111" spans="2:18" ht="27.75" customHeight="1" x14ac:dyDescent="0.25">
      <c r="B111" s="169">
        <f>IF($E$111&gt;9,$M$74,IF(AND($E$111&gt;0,$E$111&lt;10),$N$74,0))</f>
        <v>0</v>
      </c>
      <c r="C111" s="169"/>
      <c r="D111" s="170"/>
      <c r="E111" s="127"/>
      <c r="F111" s="131">
        <v>40.64</v>
      </c>
      <c r="G111" s="23"/>
      <c r="H111" s="75"/>
      <c r="I111" s="75"/>
      <c r="J111" s="76"/>
      <c r="K111" s="76"/>
      <c r="L111" s="196"/>
    </row>
    <row r="112" spans="2:18" ht="36.75" customHeight="1" x14ac:dyDescent="0.25">
      <c r="B112" s="171"/>
      <c r="C112" s="171"/>
      <c r="D112" s="172"/>
      <c r="E112" s="79" t="s">
        <v>121</v>
      </c>
      <c r="F112" s="83">
        <f>E111*F111</f>
        <v>0</v>
      </c>
      <c r="G112" s="23"/>
      <c r="H112" s="75"/>
      <c r="I112" s="75"/>
      <c r="J112" s="76"/>
      <c r="K112" s="76"/>
      <c r="L112" s="196"/>
    </row>
    <row r="113" spans="2:14" ht="17.25" customHeight="1" x14ac:dyDescent="0.25">
      <c r="B113" s="90"/>
      <c r="C113" s="90"/>
      <c r="D113" s="44"/>
      <c r="E113" s="40"/>
      <c r="F113" s="45"/>
      <c r="G113" s="23"/>
      <c r="H113" s="75"/>
      <c r="I113" s="75"/>
      <c r="J113" s="76"/>
      <c r="K113" s="76"/>
      <c r="L113" s="196"/>
    </row>
    <row r="114" spans="2:14" ht="19.7" customHeight="1" x14ac:dyDescent="0.25">
      <c r="B114" s="64"/>
      <c r="C114" s="64"/>
      <c r="D114" s="64"/>
      <c r="E114" s="64"/>
      <c r="F114" s="64"/>
      <c r="G114" s="23"/>
      <c r="H114" s="75"/>
      <c r="I114" s="75"/>
      <c r="J114" s="76"/>
      <c r="K114" s="76"/>
      <c r="L114" s="196"/>
    </row>
    <row r="115" spans="2:14" ht="19.7" customHeight="1" x14ac:dyDescent="0.25">
      <c r="B115" s="177" t="s">
        <v>39</v>
      </c>
      <c r="C115" s="178"/>
      <c r="D115" s="178"/>
      <c r="E115" s="178"/>
      <c r="F115" s="179"/>
      <c r="G115" s="23"/>
      <c r="H115" s="75"/>
      <c r="I115" s="75"/>
      <c r="J115" s="76"/>
      <c r="K115" s="76"/>
      <c r="L115" s="196"/>
    </row>
    <row r="116" spans="2:14" ht="31.5" customHeight="1" x14ac:dyDescent="0.25">
      <c r="B116" s="175" t="s">
        <v>40</v>
      </c>
      <c r="C116" s="176"/>
      <c r="D116" s="65" t="s">
        <v>10</v>
      </c>
      <c r="E116" s="65" t="s">
        <v>41</v>
      </c>
      <c r="F116" s="66" t="s">
        <v>42</v>
      </c>
      <c r="G116" s="23"/>
      <c r="H116" s="75"/>
      <c r="I116" s="75"/>
      <c r="J116" s="76"/>
      <c r="K116" s="76"/>
      <c r="L116" s="196"/>
      <c r="M116" s="134"/>
      <c r="N116" s="67"/>
    </row>
    <row r="117" spans="2:14" ht="29.25" customHeight="1" x14ac:dyDescent="0.25">
      <c r="B117" s="165" t="s">
        <v>84</v>
      </c>
      <c r="C117" s="166"/>
      <c r="D117" s="73"/>
      <c r="E117" s="68">
        <f>IF($E$111=0,0,IF(AND($E$111&gt;0,$E$111&lt;10),0.5,IF($E$111&gt;9,1,0)))</f>
        <v>0</v>
      </c>
      <c r="F117" s="69">
        <f>D117*N117</f>
        <v>0</v>
      </c>
      <c r="G117" s="23"/>
      <c r="H117" s="75"/>
      <c r="I117" s="75"/>
      <c r="J117" s="76"/>
      <c r="K117" s="76"/>
      <c r="L117" s="196"/>
      <c r="M117" s="133">
        <v>58.05</v>
      </c>
      <c r="N117" s="13">
        <f>IF(E117=0.5,M117/2,IF(E117=1,0,0))</f>
        <v>0</v>
      </c>
    </row>
    <row r="118" spans="2:14" ht="27.75" customHeight="1" x14ac:dyDescent="0.25">
      <c r="B118" s="173">
        <f>IF($E$111&gt;9,$Q$74,IF(AND($D$624&gt;0,$E$111&lt;10),$P$111,0))</f>
        <v>0</v>
      </c>
      <c r="C118" s="173"/>
      <c r="D118" s="207" t="s">
        <v>122</v>
      </c>
      <c r="E118" s="207"/>
      <c r="F118" s="84">
        <f>SUM(F117:F117)</f>
        <v>0</v>
      </c>
      <c r="G118" s="23"/>
      <c r="H118" s="75"/>
      <c r="I118" s="75"/>
      <c r="J118" s="76"/>
      <c r="K118" s="76"/>
      <c r="L118" s="196"/>
    </row>
    <row r="119" spans="2:14" ht="15.75" x14ac:dyDescent="0.25">
      <c r="B119" s="44"/>
      <c r="C119" s="44"/>
      <c r="D119" s="44"/>
      <c r="E119" s="40"/>
      <c r="F119" s="45"/>
      <c r="G119" s="23"/>
      <c r="H119" s="75"/>
      <c r="I119" s="75"/>
      <c r="J119" s="76"/>
      <c r="K119" s="76"/>
      <c r="L119" s="196"/>
    </row>
    <row r="120" spans="2:14" ht="39" customHeight="1" x14ac:dyDescent="0.25">
      <c r="B120" s="180" t="s">
        <v>61</v>
      </c>
      <c r="C120" s="180"/>
      <c r="D120" s="180"/>
      <c r="E120" s="180"/>
      <c r="F120" s="180"/>
      <c r="G120" s="180"/>
      <c r="H120" s="180"/>
      <c r="I120" s="180"/>
      <c r="J120" s="180"/>
      <c r="K120" s="180"/>
      <c r="L120" s="196"/>
    </row>
    <row r="121" spans="2:14" s="6" customFormat="1" ht="82.5" customHeight="1" x14ac:dyDescent="0.25">
      <c r="B121" s="16"/>
      <c r="C121" s="16"/>
      <c r="D121" s="16"/>
      <c r="E121" s="16"/>
      <c r="F121" s="16"/>
      <c r="G121" s="16"/>
      <c r="H121" s="16"/>
      <c r="I121" s="16"/>
      <c r="J121" s="48"/>
      <c r="K121" s="22"/>
      <c r="L121" s="196"/>
    </row>
    <row r="122" spans="2:14" ht="24.95" customHeight="1" x14ac:dyDescent="0.25">
      <c r="B122" s="208" t="s">
        <v>98</v>
      </c>
      <c r="C122" s="208"/>
      <c r="D122" s="208"/>
      <c r="E122" s="208"/>
      <c r="F122" s="208"/>
      <c r="G122" s="208"/>
      <c r="H122" s="208"/>
      <c r="I122" s="208"/>
      <c r="J122" s="208"/>
      <c r="K122" s="208"/>
      <c r="L122" s="196"/>
    </row>
    <row r="123" spans="2:14" ht="39" customHeight="1" x14ac:dyDescent="0.25">
      <c r="B123" s="205" t="s">
        <v>0</v>
      </c>
      <c r="C123" s="205" t="s">
        <v>13</v>
      </c>
      <c r="D123" s="206" t="s">
        <v>1</v>
      </c>
      <c r="E123" s="209" t="s">
        <v>7</v>
      </c>
      <c r="F123" s="162" t="s">
        <v>10</v>
      </c>
      <c r="G123" s="167" t="s">
        <v>60</v>
      </c>
      <c r="H123" s="167" t="s">
        <v>49</v>
      </c>
      <c r="I123" s="167"/>
      <c r="J123" s="167"/>
      <c r="K123" s="210" t="s">
        <v>50</v>
      </c>
      <c r="L123" s="196"/>
    </row>
    <row r="124" spans="2:14" ht="42.75" customHeight="1" x14ac:dyDescent="0.25">
      <c r="B124" s="205"/>
      <c r="C124" s="205"/>
      <c r="D124" s="206"/>
      <c r="E124" s="209"/>
      <c r="F124" s="162"/>
      <c r="G124" s="167"/>
      <c r="H124" s="87" t="s">
        <v>10</v>
      </c>
      <c r="I124" s="91" t="s">
        <v>51</v>
      </c>
      <c r="J124" s="91" t="s">
        <v>52</v>
      </c>
      <c r="K124" s="210"/>
      <c r="L124" s="196"/>
      <c r="M124" s="70" t="s">
        <v>7</v>
      </c>
    </row>
    <row r="125" spans="2:14" ht="20.100000000000001" customHeight="1" x14ac:dyDescent="0.25">
      <c r="B125" s="49">
        <v>1</v>
      </c>
      <c r="C125" s="101" t="s">
        <v>17</v>
      </c>
      <c r="D125" s="102" t="s">
        <v>43</v>
      </c>
      <c r="E125" s="94">
        <v>13.3</v>
      </c>
      <c r="F125" s="95"/>
      <c r="G125" s="94">
        <f>(F125*E125)-(E125*F125*20/100)</f>
        <v>0</v>
      </c>
      <c r="H125" s="95"/>
      <c r="I125" s="107">
        <f>IF(H125=0,0,IF(AND(F125&gt;0,F125&lt;10),0.5,IF(F125&gt;9,1,0)))</f>
        <v>0</v>
      </c>
      <c r="J125" s="94">
        <f>H125*N125</f>
        <v>0</v>
      </c>
      <c r="K125" s="94">
        <f>G125+J125</f>
        <v>0</v>
      </c>
      <c r="L125" s="196"/>
      <c r="M125" s="135">
        <f>E125</f>
        <v>13.3</v>
      </c>
      <c r="N125" s="2">
        <f>IF(I125=0.5,E125/2,IF(I125=1,0,0))</f>
        <v>0</v>
      </c>
    </row>
    <row r="126" spans="2:14" ht="20.100000000000001" customHeight="1" x14ac:dyDescent="0.25">
      <c r="B126" s="49">
        <v>2</v>
      </c>
      <c r="C126" s="101" t="s">
        <v>19</v>
      </c>
      <c r="D126" s="102" t="s">
        <v>44</v>
      </c>
      <c r="E126" s="94">
        <v>11.56</v>
      </c>
      <c r="F126" s="95"/>
      <c r="G126" s="94">
        <f t="shared" ref="G126:G146" si="0">(F126*E126)-(E126*F126*20/100)</f>
        <v>0</v>
      </c>
      <c r="H126" s="95"/>
      <c r="I126" s="107">
        <f t="shared" ref="I126:I146" si="1">IF(H126=0,0,IF(AND(F126&gt;0,F126&lt;10),0.5,IF(F126&gt;9,1,0)))</f>
        <v>0</v>
      </c>
      <c r="J126" s="94">
        <f t="shared" ref="J126:J146" si="2">H126*N126</f>
        <v>0</v>
      </c>
      <c r="K126" s="94">
        <f t="shared" ref="K126:K137" si="3">G126+J126</f>
        <v>0</v>
      </c>
      <c r="L126" s="196"/>
      <c r="M126" s="135">
        <f t="shared" ref="M126:M146" si="4">E126</f>
        <v>11.56</v>
      </c>
      <c r="N126" s="2">
        <f t="shared" ref="N126:N139" si="5">IF(I126=0.5,E126/2,IF(I126=1,0,0))</f>
        <v>0</v>
      </c>
    </row>
    <row r="127" spans="2:14" ht="20.100000000000001" customHeight="1" x14ac:dyDescent="0.25">
      <c r="B127" s="49">
        <v>3</v>
      </c>
      <c r="C127" s="101" t="s">
        <v>20</v>
      </c>
      <c r="D127" s="102" t="s">
        <v>45</v>
      </c>
      <c r="E127" s="94">
        <v>11.56</v>
      </c>
      <c r="F127" s="95"/>
      <c r="G127" s="94">
        <f t="shared" si="0"/>
        <v>0</v>
      </c>
      <c r="H127" s="95"/>
      <c r="I127" s="107">
        <f t="shared" si="1"/>
        <v>0</v>
      </c>
      <c r="J127" s="94">
        <f t="shared" si="2"/>
        <v>0</v>
      </c>
      <c r="K127" s="94">
        <f t="shared" si="3"/>
        <v>0</v>
      </c>
      <c r="L127" s="196"/>
      <c r="M127" s="135">
        <f t="shared" si="4"/>
        <v>11.56</v>
      </c>
      <c r="N127" s="2">
        <f t="shared" si="5"/>
        <v>0</v>
      </c>
    </row>
    <row r="128" spans="2:14" ht="20.100000000000001" customHeight="1" x14ac:dyDescent="0.25">
      <c r="B128" s="49">
        <v>4</v>
      </c>
      <c r="C128" s="101" t="s">
        <v>21</v>
      </c>
      <c r="D128" s="102" t="s">
        <v>46</v>
      </c>
      <c r="E128" s="94">
        <v>10.57</v>
      </c>
      <c r="F128" s="95"/>
      <c r="G128" s="94">
        <f t="shared" si="0"/>
        <v>0</v>
      </c>
      <c r="H128" s="95"/>
      <c r="I128" s="107">
        <f t="shared" si="1"/>
        <v>0</v>
      </c>
      <c r="J128" s="94">
        <f t="shared" si="2"/>
        <v>0</v>
      </c>
      <c r="K128" s="94">
        <f t="shared" si="3"/>
        <v>0</v>
      </c>
      <c r="L128" s="196"/>
      <c r="M128" s="135">
        <f t="shared" si="4"/>
        <v>10.57</v>
      </c>
      <c r="N128" s="2">
        <f t="shared" si="5"/>
        <v>0</v>
      </c>
    </row>
    <row r="129" spans="2:14" ht="20.100000000000001" customHeight="1" x14ac:dyDescent="0.25">
      <c r="B129" s="49">
        <v>5</v>
      </c>
      <c r="C129" s="101" t="s">
        <v>28</v>
      </c>
      <c r="D129" s="102" t="s">
        <v>26</v>
      </c>
      <c r="E129" s="94">
        <v>11.07</v>
      </c>
      <c r="F129" s="95"/>
      <c r="G129" s="94">
        <f t="shared" si="0"/>
        <v>0</v>
      </c>
      <c r="H129" s="95"/>
      <c r="I129" s="107">
        <f t="shared" si="1"/>
        <v>0</v>
      </c>
      <c r="J129" s="94">
        <f t="shared" si="2"/>
        <v>0</v>
      </c>
      <c r="K129" s="94">
        <f t="shared" si="3"/>
        <v>0</v>
      </c>
      <c r="L129" s="196"/>
      <c r="M129" s="135">
        <f t="shared" si="4"/>
        <v>11.07</v>
      </c>
      <c r="N129" s="2">
        <f t="shared" si="5"/>
        <v>0</v>
      </c>
    </row>
    <row r="130" spans="2:14" ht="20.100000000000001" customHeight="1" x14ac:dyDescent="0.25">
      <c r="B130" s="49">
        <v>6</v>
      </c>
      <c r="C130" s="103" t="s">
        <v>88</v>
      </c>
      <c r="D130" s="102" t="s">
        <v>31</v>
      </c>
      <c r="E130" s="94">
        <v>17.97</v>
      </c>
      <c r="F130" s="95"/>
      <c r="G130" s="94">
        <f t="shared" si="0"/>
        <v>0</v>
      </c>
      <c r="H130" s="95"/>
      <c r="I130" s="107">
        <f t="shared" si="1"/>
        <v>0</v>
      </c>
      <c r="J130" s="94">
        <f t="shared" si="2"/>
        <v>0</v>
      </c>
      <c r="K130" s="94">
        <f t="shared" si="3"/>
        <v>0</v>
      </c>
      <c r="L130" s="196"/>
      <c r="M130" s="135">
        <f t="shared" si="4"/>
        <v>17.97</v>
      </c>
      <c r="N130" s="2">
        <f t="shared" si="5"/>
        <v>0</v>
      </c>
    </row>
    <row r="131" spans="2:14" ht="20.100000000000001" customHeight="1" x14ac:dyDescent="0.25">
      <c r="B131" s="49">
        <v>7</v>
      </c>
      <c r="C131" s="103" t="s">
        <v>89</v>
      </c>
      <c r="D131" s="102" t="s">
        <v>14</v>
      </c>
      <c r="E131" s="94">
        <v>17.97</v>
      </c>
      <c r="F131" s="95"/>
      <c r="G131" s="94">
        <f t="shared" si="0"/>
        <v>0</v>
      </c>
      <c r="H131" s="95"/>
      <c r="I131" s="107">
        <f t="shared" si="1"/>
        <v>0</v>
      </c>
      <c r="J131" s="94">
        <f t="shared" si="2"/>
        <v>0</v>
      </c>
      <c r="K131" s="94">
        <f t="shared" si="3"/>
        <v>0</v>
      </c>
      <c r="L131" s="196"/>
      <c r="M131" s="135">
        <f t="shared" si="4"/>
        <v>17.97</v>
      </c>
      <c r="N131" s="2">
        <f t="shared" si="5"/>
        <v>0</v>
      </c>
    </row>
    <row r="132" spans="2:14" ht="33" customHeight="1" x14ac:dyDescent="0.25">
      <c r="B132" s="49">
        <v>8</v>
      </c>
      <c r="C132" s="101" t="s">
        <v>90</v>
      </c>
      <c r="D132" s="102" t="s">
        <v>14</v>
      </c>
      <c r="E132" s="94">
        <v>22.11</v>
      </c>
      <c r="F132" s="95"/>
      <c r="G132" s="94">
        <f t="shared" si="0"/>
        <v>0</v>
      </c>
      <c r="H132" s="95"/>
      <c r="I132" s="107">
        <f t="shared" si="1"/>
        <v>0</v>
      </c>
      <c r="J132" s="94">
        <f t="shared" si="2"/>
        <v>0</v>
      </c>
      <c r="K132" s="94">
        <f t="shared" si="3"/>
        <v>0</v>
      </c>
      <c r="L132" s="196"/>
      <c r="M132" s="135">
        <f t="shared" si="4"/>
        <v>22.11</v>
      </c>
      <c r="N132" s="2">
        <f t="shared" si="5"/>
        <v>0</v>
      </c>
    </row>
    <row r="133" spans="2:14" ht="20.100000000000001" customHeight="1" x14ac:dyDescent="0.25">
      <c r="B133" s="49">
        <v>9</v>
      </c>
      <c r="C133" s="104" t="s">
        <v>32</v>
      </c>
      <c r="D133" s="105" t="s">
        <v>5</v>
      </c>
      <c r="E133" s="94">
        <v>8.51</v>
      </c>
      <c r="F133" s="95"/>
      <c r="G133" s="94">
        <f t="shared" si="0"/>
        <v>0</v>
      </c>
      <c r="H133" s="95"/>
      <c r="I133" s="107">
        <f t="shared" si="1"/>
        <v>0</v>
      </c>
      <c r="J133" s="94">
        <f t="shared" si="2"/>
        <v>0</v>
      </c>
      <c r="K133" s="94">
        <f t="shared" si="3"/>
        <v>0</v>
      </c>
      <c r="L133" s="196"/>
      <c r="M133" s="135">
        <f t="shared" si="4"/>
        <v>8.51</v>
      </c>
      <c r="N133" s="2">
        <f t="shared" si="5"/>
        <v>0</v>
      </c>
    </row>
    <row r="134" spans="2:14" ht="20.100000000000001" customHeight="1" x14ac:dyDescent="0.25">
      <c r="B134" s="49">
        <v>10</v>
      </c>
      <c r="C134" s="104" t="s">
        <v>85</v>
      </c>
      <c r="D134" s="105" t="s">
        <v>47</v>
      </c>
      <c r="E134" s="94">
        <v>12.34</v>
      </c>
      <c r="F134" s="95"/>
      <c r="G134" s="94">
        <f t="shared" si="0"/>
        <v>0</v>
      </c>
      <c r="H134" s="95"/>
      <c r="I134" s="107">
        <f t="shared" si="1"/>
        <v>0</v>
      </c>
      <c r="J134" s="94">
        <f t="shared" si="2"/>
        <v>0</v>
      </c>
      <c r="K134" s="94">
        <f t="shared" si="3"/>
        <v>0</v>
      </c>
      <c r="L134" s="196"/>
      <c r="M134" s="135">
        <f t="shared" si="4"/>
        <v>12.34</v>
      </c>
      <c r="N134" s="2">
        <f t="shared" si="5"/>
        <v>0</v>
      </c>
    </row>
    <row r="135" spans="2:14" ht="20.100000000000001" customHeight="1" x14ac:dyDescent="0.25">
      <c r="B135" s="49">
        <v>11</v>
      </c>
      <c r="C135" s="104" t="s">
        <v>57</v>
      </c>
      <c r="D135" s="105" t="s">
        <v>11</v>
      </c>
      <c r="E135" s="94">
        <v>12.34</v>
      </c>
      <c r="F135" s="95"/>
      <c r="G135" s="94">
        <f t="shared" si="0"/>
        <v>0</v>
      </c>
      <c r="H135" s="95"/>
      <c r="I135" s="107">
        <f t="shared" si="1"/>
        <v>0</v>
      </c>
      <c r="J135" s="94">
        <f t="shared" si="2"/>
        <v>0</v>
      </c>
      <c r="K135" s="94">
        <f t="shared" si="3"/>
        <v>0</v>
      </c>
      <c r="L135" s="196"/>
      <c r="M135" s="135">
        <f t="shared" si="4"/>
        <v>12.34</v>
      </c>
      <c r="N135" s="2">
        <f t="shared" si="5"/>
        <v>0</v>
      </c>
    </row>
    <row r="136" spans="2:14" ht="20.100000000000001" customHeight="1" x14ac:dyDescent="0.25">
      <c r="B136" s="49">
        <v>12</v>
      </c>
      <c r="C136" s="104" t="s">
        <v>33</v>
      </c>
      <c r="D136" s="105" t="s">
        <v>48</v>
      </c>
      <c r="E136" s="94">
        <v>12.33</v>
      </c>
      <c r="F136" s="95"/>
      <c r="G136" s="94">
        <f t="shared" si="0"/>
        <v>0</v>
      </c>
      <c r="H136" s="95"/>
      <c r="I136" s="107">
        <f t="shared" si="1"/>
        <v>0</v>
      </c>
      <c r="J136" s="94">
        <f t="shared" si="2"/>
        <v>0</v>
      </c>
      <c r="K136" s="94">
        <f t="shared" si="3"/>
        <v>0</v>
      </c>
      <c r="L136" s="196"/>
      <c r="M136" s="135">
        <f t="shared" si="4"/>
        <v>12.33</v>
      </c>
      <c r="N136" s="2">
        <f t="shared" si="5"/>
        <v>0</v>
      </c>
    </row>
    <row r="137" spans="2:14" ht="20.100000000000001" customHeight="1" x14ac:dyDescent="0.25">
      <c r="B137" s="49">
        <v>13</v>
      </c>
      <c r="C137" s="104" t="s">
        <v>34</v>
      </c>
      <c r="D137" s="105" t="s">
        <v>30</v>
      </c>
      <c r="E137" s="94">
        <v>12.53</v>
      </c>
      <c r="F137" s="95"/>
      <c r="G137" s="94">
        <f t="shared" si="0"/>
        <v>0</v>
      </c>
      <c r="H137" s="95"/>
      <c r="I137" s="107">
        <f t="shared" si="1"/>
        <v>0</v>
      </c>
      <c r="J137" s="94">
        <f t="shared" si="2"/>
        <v>0</v>
      </c>
      <c r="K137" s="94">
        <f t="shared" si="3"/>
        <v>0</v>
      </c>
      <c r="L137" s="196"/>
      <c r="M137" s="135">
        <f t="shared" si="4"/>
        <v>12.53</v>
      </c>
      <c r="N137" s="2">
        <f t="shared" si="5"/>
        <v>0</v>
      </c>
    </row>
    <row r="138" spans="2:14" ht="33" customHeight="1" x14ac:dyDescent="0.25">
      <c r="B138" s="49">
        <v>14</v>
      </c>
      <c r="C138" s="101" t="s">
        <v>58</v>
      </c>
      <c r="D138" s="103" t="s">
        <v>35</v>
      </c>
      <c r="E138" s="108">
        <v>7.15</v>
      </c>
      <c r="F138" s="95"/>
      <c r="G138" s="94">
        <f t="shared" si="0"/>
        <v>0</v>
      </c>
      <c r="H138" s="95"/>
      <c r="I138" s="107">
        <f t="shared" si="1"/>
        <v>0</v>
      </c>
      <c r="J138" s="94">
        <f t="shared" si="2"/>
        <v>0</v>
      </c>
      <c r="K138" s="94">
        <f>G138+J138</f>
        <v>0</v>
      </c>
      <c r="L138" s="196"/>
      <c r="M138" s="135">
        <f t="shared" si="4"/>
        <v>7.15</v>
      </c>
      <c r="N138" s="2">
        <f t="shared" si="5"/>
        <v>0</v>
      </c>
    </row>
    <row r="139" spans="2:14" s="5" customFormat="1" ht="31.5" customHeight="1" x14ac:dyDescent="0.25">
      <c r="B139" s="49">
        <v>15</v>
      </c>
      <c r="C139" s="104" t="s">
        <v>95</v>
      </c>
      <c r="D139" s="103" t="s">
        <v>96</v>
      </c>
      <c r="E139" s="108">
        <v>5.9</v>
      </c>
      <c r="F139" s="95"/>
      <c r="G139" s="94">
        <f>(F139*E139)-(E139*F139*20/100)</f>
        <v>0</v>
      </c>
      <c r="H139" s="95"/>
      <c r="I139" s="107">
        <f>IF(H139=0,0,IF(AND(F139&gt;0,F139&lt;10),0.5,IF(F139&gt;9,1,0)))</f>
        <v>0</v>
      </c>
      <c r="J139" s="94">
        <f t="shared" si="2"/>
        <v>0</v>
      </c>
      <c r="K139" s="94">
        <f>G139+J139</f>
        <v>0</v>
      </c>
      <c r="L139" s="196"/>
      <c r="M139" s="135">
        <f t="shared" si="4"/>
        <v>5.9</v>
      </c>
      <c r="N139" s="2">
        <f t="shared" si="5"/>
        <v>0</v>
      </c>
    </row>
    <row r="140" spans="2:14" ht="33" customHeight="1" x14ac:dyDescent="0.25">
      <c r="B140" s="49">
        <v>16</v>
      </c>
      <c r="C140" s="104" t="s">
        <v>91</v>
      </c>
      <c r="D140" s="103" t="s">
        <v>53</v>
      </c>
      <c r="E140" s="108">
        <v>1.9</v>
      </c>
      <c r="F140" s="95"/>
      <c r="G140" s="94">
        <f t="shared" si="0"/>
        <v>0</v>
      </c>
      <c r="H140" s="95"/>
      <c r="I140" s="107">
        <f t="shared" si="1"/>
        <v>0</v>
      </c>
      <c r="J140" s="94">
        <f t="shared" si="2"/>
        <v>0</v>
      </c>
      <c r="K140" s="94">
        <f>G140+J140</f>
        <v>0</v>
      </c>
      <c r="L140" s="196"/>
      <c r="M140" s="135">
        <f t="shared" si="4"/>
        <v>1.9</v>
      </c>
      <c r="N140" s="2">
        <f t="shared" ref="N140:N146" si="6">IF(I140=0.5,E140/2,IF(I140=1,0,0))</f>
        <v>0</v>
      </c>
    </row>
    <row r="141" spans="2:14" ht="33" customHeight="1" x14ac:dyDescent="0.25">
      <c r="B141" s="49">
        <v>17</v>
      </c>
      <c r="C141" s="104" t="s">
        <v>92</v>
      </c>
      <c r="D141" s="103" t="s">
        <v>53</v>
      </c>
      <c r="E141" s="108">
        <v>1.9</v>
      </c>
      <c r="F141" s="95"/>
      <c r="G141" s="94">
        <f t="shared" si="0"/>
        <v>0</v>
      </c>
      <c r="H141" s="95"/>
      <c r="I141" s="107">
        <f t="shared" si="1"/>
        <v>0</v>
      </c>
      <c r="J141" s="94">
        <f t="shared" si="2"/>
        <v>0</v>
      </c>
      <c r="K141" s="94">
        <f t="shared" ref="K141:K146" si="7">G141+J141</f>
        <v>0</v>
      </c>
      <c r="L141" s="196"/>
      <c r="M141" s="135">
        <f t="shared" si="4"/>
        <v>1.9</v>
      </c>
      <c r="N141" s="2">
        <f t="shared" si="6"/>
        <v>0</v>
      </c>
    </row>
    <row r="142" spans="2:14" ht="53.25" customHeight="1" x14ac:dyDescent="0.25">
      <c r="B142" s="49">
        <v>18</v>
      </c>
      <c r="C142" s="104" t="s">
        <v>93</v>
      </c>
      <c r="D142" s="103" t="s">
        <v>12</v>
      </c>
      <c r="E142" s="108">
        <v>1.9</v>
      </c>
      <c r="F142" s="95"/>
      <c r="G142" s="94">
        <f t="shared" si="0"/>
        <v>0</v>
      </c>
      <c r="H142" s="95"/>
      <c r="I142" s="107">
        <f t="shared" si="1"/>
        <v>0</v>
      </c>
      <c r="J142" s="94">
        <f t="shared" si="2"/>
        <v>0</v>
      </c>
      <c r="K142" s="94">
        <f t="shared" si="7"/>
        <v>0</v>
      </c>
      <c r="L142" s="196"/>
      <c r="M142" s="135">
        <f t="shared" si="4"/>
        <v>1.9</v>
      </c>
      <c r="N142" s="2">
        <f t="shared" si="6"/>
        <v>0</v>
      </c>
    </row>
    <row r="143" spans="2:14" s="5" customFormat="1" ht="45" x14ac:dyDescent="0.25">
      <c r="B143" s="49">
        <v>19</v>
      </c>
      <c r="C143" s="104" t="s">
        <v>94</v>
      </c>
      <c r="D143" s="103" t="s">
        <v>2</v>
      </c>
      <c r="E143" s="108">
        <v>4.9000000000000004</v>
      </c>
      <c r="F143" s="95"/>
      <c r="G143" s="94">
        <f t="shared" si="0"/>
        <v>0</v>
      </c>
      <c r="H143" s="95"/>
      <c r="I143" s="107">
        <f t="shared" si="1"/>
        <v>0</v>
      </c>
      <c r="J143" s="94">
        <f t="shared" si="2"/>
        <v>0</v>
      </c>
      <c r="K143" s="94">
        <f t="shared" si="7"/>
        <v>0</v>
      </c>
      <c r="L143" s="196"/>
      <c r="M143" s="135">
        <f t="shared" si="4"/>
        <v>4.9000000000000004</v>
      </c>
      <c r="N143" s="2">
        <f t="shared" si="6"/>
        <v>0</v>
      </c>
    </row>
    <row r="144" spans="2:14" s="7" customFormat="1" ht="20.100000000000001" customHeight="1" x14ac:dyDescent="0.25">
      <c r="B144" s="49">
        <v>20</v>
      </c>
      <c r="C144" s="106" t="s">
        <v>8</v>
      </c>
      <c r="D144" s="106" t="s">
        <v>9</v>
      </c>
      <c r="E144" s="94">
        <v>14</v>
      </c>
      <c r="F144" s="95"/>
      <c r="G144" s="94">
        <f>(F144*E144)-(E144*F144*20/100)</f>
        <v>0</v>
      </c>
      <c r="H144" s="95"/>
      <c r="I144" s="107">
        <f>IF(H144=0,0,IF(AND(F144&gt;0,F144&lt;10),0.5,IF(F144&gt;9,1,0)))</f>
        <v>0</v>
      </c>
      <c r="J144" s="94">
        <f t="shared" si="2"/>
        <v>0</v>
      </c>
      <c r="K144" s="94">
        <f>G144+J144</f>
        <v>0</v>
      </c>
      <c r="L144" s="196"/>
      <c r="M144" s="135">
        <f t="shared" si="4"/>
        <v>14</v>
      </c>
      <c r="N144" s="2">
        <f>IF(I144=0.5,E144/2,IF(I144=1,0,0))</f>
        <v>0</v>
      </c>
    </row>
    <row r="145" spans="1:14" s="7" customFormat="1" ht="20.100000000000001" customHeight="1" x14ac:dyDescent="0.25">
      <c r="B145" s="49">
        <v>21</v>
      </c>
      <c r="C145" s="93" t="s">
        <v>74</v>
      </c>
      <c r="D145" s="128" t="s">
        <v>75</v>
      </c>
      <c r="E145" s="94">
        <v>12</v>
      </c>
      <c r="F145" s="95"/>
      <c r="G145" s="94">
        <f t="shared" si="0"/>
        <v>0</v>
      </c>
      <c r="H145" s="95"/>
      <c r="I145" s="109">
        <f t="shared" si="1"/>
        <v>0</v>
      </c>
      <c r="J145" s="94">
        <f t="shared" si="2"/>
        <v>0</v>
      </c>
      <c r="K145" s="94">
        <f t="shared" si="7"/>
        <v>0</v>
      </c>
      <c r="L145" s="196"/>
      <c r="M145" s="135">
        <f t="shared" si="4"/>
        <v>12</v>
      </c>
      <c r="N145" s="2">
        <f t="shared" si="6"/>
        <v>0</v>
      </c>
    </row>
    <row r="146" spans="1:14" s="7" customFormat="1" ht="16.5" thickBot="1" x14ac:dyDescent="0.3">
      <c r="B146" s="49">
        <v>22</v>
      </c>
      <c r="C146" s="93" t="s">
        <v>3</v>
      </c>
      <c r="D146" s="106" t="s">
        <v>4</v>
      </c>
      <c r="E146" s="108">
        <v>9.8000000000000007</v>
      </c>
      <c r="F146" s="95"/>
      <c r="G146" s="94">
        <f t="shared" si="0"/>
        <v>0</v>
      </c>
      <c r="H146" s="95"/>
      <c r="I146" s="141">
        <f t="shared" si="1"/>
        <v>0</v>
      </c>
      <c r="J146" s="94">
        <f t="shared" si="2"/>
        <v>0</v>
      </c>
      <c r="K146" s="140">
        <f t="shared" si="7"/>
        <v>0</v>
      </c>
      <c r="L146" s="196"/>
      <c r="M146" s="135">
        <f t="shared" si="4"/>
        <v>9.8000000000000007</v>
      </c>
      <c r="N146" s="2">
        <f t="shared" si="6"/>
        <v>0</v>
      </c>
    </row>
    <row r="147" spans="1:14" ht="15.75" x14ac:dyDescent="0.25">
      <c r="B147" s="39"/>
      <c r="C147" s="50"/>
      <c r="D147" s="50"/>
      <c r="E147" s="54"/>
      <c r="F147" s="99"/>
      <c r="G147" s="50"/>
      <c r="H147" s="51"/>
      <c r="I147" s="199" t="s">
        <v>121</v>
      </c>
      <c r="J147" s="200"/>
      <c r="K147" s="203">
        <f>SUM(K125:K146)</f>
        <v>0</v>
      </c>
      <c r="L147" s="196"/>
    </row>
    <row r="148" spans="1:14" ht="16.5" thickBot="1" x14ac:dyDescent="0.3">
      <c r="B148" s="20"/>
      <c r="C148" s="20"/>
      <c r="D148" s="20"/>
      <c r="E148" s="20"/>
      <c r="F148" s="20"/>
      <c r="G148" s="20"/>
      <c r="H148" s="20"/>
      <c r="I148" s="201"/>
      <c r="J148" s="202"/>
      <c r="K148" s="204"/>
      <c r="L148" s="196"/>
    </row>
    <row r="149" spans="1:14" ht="16.5" thickBot="1" x14ac:dyDescent="0.3">
      <c r="B149" s="16"/>
      <c r="C149" s="164"/>
      <c r="D149" s="164"/>
      <c r="E149" s="16"/>
      <c r="F149" s="16"/>
      <c r="G149" s="16"/>
      <c r="H149" s="16"/>
      <c r="I149" s="16"/>
      <c r="J149" s="22"/>
      <c r="K149" s="22"/>
      <c r="L149" s="196"/>
    </row>
    <row r="150" spans="1:14" s="136" customFormat="1" ht="15.75" customHeight="1" x14ac:dyDescent="0.25">
      <c r="A150" s="2"/>
      <c r="B150" s="15"/>
      <c r="C150" s="163" t="s">
        <v>55</v>
      </c>
      <c r="D150" s="163"/>
      <c r="E150" s="52"/>
      <c r="F150" s="41"/>
      <c r="G150" s="36"/>
      <c r="H150" s="142" t="s">
        <v>124</v>
      </c>
      <c r="I150" s="143"/>
      <c r="J150" s="148">
        <f>F73+F83+F94+F100+F112+F118+K147</f>
        <v>0</v>
      </c>
      <c r="K150" s="149"/>
      <c r="L150" s="196"/>
    </row>
    <row r="151" spans="1:14" s="136" customFormat="1" ht="15.75" customHeight="1" x14ac:dyDescent="0.25">
      <c r="A151" s="2"/>
      <c r="B151" s="15"/>
      <c r="C151" s="37"/>
      <c r="D151" s="37"/>
      <c r="E151" s="52"/>
      <c r="F151" s="41"/>
      <c r="G151" s="36"/>
      <c r="H151" s="144"/>
      <c r="I151" s="145"/>
      <c r="J151" s="150"/>
      <c r="K151" s="151"/>
      <c r="L151" s="196"/>
    </row>
    <row r="152" spans="1:14" s="136" customFormat="1" ht="23.25" customHeight="1" thickBot="1" x14ac:dyDescent="0.3">
      <c r="A152" s="2"/>
      <c r="B152" s="15"/>
      <c r="C152" s="37"/>
      <c r="D152" s="37"/>
      <c r="E152" s="52"/>
      <c r="F152" s="41"/>
      <c r="G152" s="44"/>
      <c r="H152" s="146"/>
      <c r="I152" s="147"/>
      <c r="J152" s="152"/>
      <c r="K152" s="153"/>
      <c r="L152" s="196"/>
    </row>
    <row r="153" spans="1:14" ht="15.75" hidden="1" x14ac:dyDescent="0.25">
      <c r="B153" s="53"/>
      <c r="C153" s="53"/>
      <c r="D153" s="53"/>
      <c r="E153" s="54"/>
      <c r="F153" s="55"/>
      <c r="G153" s="53"/>
      <c r="H153" s="53"/>
      <c r="I153" s="15"/>
      <c r="J153" s="22"/>
      <c r="K153" s="22"/>
      <c r="L153" s="22"/>
    </row>
    <row r="154" spans="1:14" ht="15.75" hidden="1" x14ac:dyDescent="0.25">
      <c r="B154" s="15"/>
      <c r="E154" s="56"/>
      <c r="F154" s="15"/>
      <c r="G154" s="57"/>
      <c r="H154" s="15"/>
      <c r="I154" s="15"/>
      <c r="J154" s="22"/>
      <c r="K154" s="22"/>
      <c r="L154" s="22"/>
    </row>
    <row r="155" spans="1:14" ht="15.75" hidden="1" x14ac:dyDescent="0.25">
      <c r="B155" s="1"/>
      <c r="E155" s="11"/>
      <c r="F155" s="1"/>
      <c r="G155" s="10"/>
      <c r="H155" s="1"/>
      <c r="I155" s="1"/>
    </row>
    <row r="156" spans="1:14" ht="15.75" hidden="1" x14ac:dyDescent="0.25">
      <c r="B156" s="1"/>
      <c r="C156" s="1"/>
      <c r="D156" s="1"/>
      <c r="E156" s="1"/>
      <c r="F156" s="12"/>
      <c r="G156" s="10"/>
      <c r="H156" s="1"/>
      <c r="I156" s="1"/>
    </row>
    <row r="157" spans="1:14" ht="15.75" hidden="1" x14ac:dyDescent="0.25">
      <c r="B157" s="1"/>
      <c r="C157" s="1"/>
      <c r="D157" s="1"/>
      <c r="E157" s="1"/>
      <c r="F157" s="12"/>
      <c r="G157" s="10"/>
      <c r="H157" s="1"/>
      <c r="I157" s="1"/>
    </row>
    <row r="158" spans="1:14" ht="15.75" hidden="1" x14ac:dyDescent="0.25">
      <c r="B158" s="1"/>
      <c r="C158" s="1"/>
      <c r="D158" s="1"/>
      <c r="E158" s="1"/>
      <c r="F158" s="12"/>
      <c r="G158" s="10"/>
      <c r="H158" s="1"/>
      <c r="I158" s="1"/>
    </row>
    <row r="159" spans="1:14" ht="15.75" hidden="1" x14ac:dyDescent="0.25">
      <c r="B159" s="1"/>
      <c r="C159" s="1"/>
      <c r="D159" s="1"/>
      <c r="E159" s="1"/>
      <c r="F159" s="12"/>
      <c r="G159" s="10"/>
      <c r="H159" s="1"/>
      <c r="I159" s="1"/>
    </row>
    <row r="160" spans="1:14" ht="15.75" hidden="1" x14ac:dyDescent="0.25">
      <c r="B160" s="1"/>
      <c r="C160" s="1"/>
      <c r="D160" s="1"/>
      <c r="E160" s="1"/>
      <c r="F160" s="12"/>
      <c r="G160" s="10"/>
      <c r="H160" s="1"/>
      <c r="I160" s="1"/>
    </row>
    <row r="161" spans="2:9" ht="15.75" hidden="1" x14ac:dyDescent="0.25">
      <c r="B161" s="1"/>
      <c r="C161" s="1"/>
      <c r="D161" s="1"/>
      <c r="E161" s="1"/>
      <c r="F161" s="12"/>
      <c r="G161" s="10"/>
      <c r="H161" s="1"/>
      <c r="I161" s="1"/>
    </row>
    <row r="162" spans="2:9" ht="15.75" hidden="1" x14ac:dyDescent="0.25">
      <c r="B162" s="1"/>
      <c r="C162" s="1"/>
      <c r="D162" s="1"/>
      <c r="E162" s="1"/>
      <c r="F162" s="12"/>
      <c r="G162" s="10"/>
      <c r="H162" s="1"/>
      <c r="I162" s="1"/>
    </row>
    <row r="163" spans="2:9" ht="15.75" hidden="1" x14ac:dyDescent="0.25">
      <c r="B163" s="1"/>
      <c r="C163" s="1"/>
      <c r="D163" s="1"/>
      <c r="E163" s="1"/>
      <c r="F163" s="12"/>
      <c r="G163" s="10"/>
      <c r="H163" s="1"/>
      <c r="I163" s="1"/>
    </row>
    <row r="164" spans="2:9" ht="15.75" hidden="1" x14ac:dyDescent="0.25">
      <c r="B164" s="1"/>
      <c r="C164" s="1"/>
      <c r="D164" s="1"/>
      <c r="E164" s="1"/>
      <c r="F164" s="12"/>
      <c r="G164" s="10"/>
      <c r="H164" s="1"/>
      <c r="I164" s="1"/>
    </row>
    <row r="165" spans="2:9" ht="15.75" hidden="1" x14ac:dyDescent="0.25">
      <c r="B165" s="1"/>
      <c r="C165" s="1"/>
      <c r="D165" s="1"/>
      <c r="E165" s="1"/>
      <c r="F165" s="12"/>
      <c r="G165" s="10"/>
      <c r="H165" s="1"/>
      <c r="I165" s="1"/>
    </row>
    <row r="166" spans="2:9" ht="15.75" hidden="1" x14ac:dyDescent="0.25">
      <c r="B166" s="1"/>
      <c r="C166" s="1"/>
      <c r="D166" s="1"/>
      <c r="E166" s="1"/>
      <c r="F166" s="12"/>
      <c r="G166" s="10"/>
      <c r="H166" s="1"/>
      <c r="I166" s="1"/>
    </row>
    <row r="167" spans="2:9" ht="15.75" hidden="1" x14ac:dyDescent="0.25">
      <c r="B167" s="1"/>
      <c r="C167" s="1"/>
      <c r="D167" s="1"/>
      <c r="E167" s="1"/>
      <c r="F167" s="12"/>
      <c r="G167" s="10"/>
      <c r="H167" s="1"/>
      <c r="I167" s="1"/>
    </row>
    <row r="168" spans="2:9" ht="15.75" hidden="1" x14ac:dyDescent="0.25">
      <c r="B168" s="1"/>
      <c r="C168" s="1"/>
      <c r="D168" s="1"/>
      <c r="E168" s="1"/>
      <c r="F168" s="12"/>
      <c r="G168" s="10"/>
      <c r="H168" s="1"/>
      <c r="I168" s="1"/>
    </row>
    <row r="169" spans="2:9" ht="15.75" hidden="1" x14ac:dyDescent="0.25">
      <c r="B169" s="1"/>
      <c r="C169" s="1"/>
      <c r="D169" s="1"/>
      <c r="E169" s="1"/>
      <c r="F169" s="12"/>
      <c r="G169" s="10"/>
      <c r="H169" s="1"/>
      <c r="I169" s="1"/>
    </row>
    <row r="170" spans="2:9" ht="15.75" hidden="1" x14ac:dyDescent="0.25">
      <c r="B170" s="1"/>
      <c r="C170" s="1"/>
      <c r="D170" s="1"/>
      <c r="E170" s="1"/>
      <c r="F170" s="12"/>
      <c r="G170" s="10"/>
      <c r="H170" s="1"/>
      <c r="I170" s="1"/>
    </row>
    <row r="171" spans="2:9" ht="15.75" hidden="1" x14ac:dyDescent="0.25">
      <c r="B171" s="1"/>
      <c r="C171" s="1"/>
      <c r="D171" s="1"/>
      <c r="E171" s="1"/>
      <c r="F171" s="12"/>
      <c r="G171" s="10"/>
      <c r="H171" s="1"/>
      <c r="I171" s="1"/>
    </row>
    <row r="172" spans="2:9" ht="15.75" hidden="1" x14ac:dyDescent="0.25">
      <c r="B172" s="1"/>
      <c r="C172" s="1"/>
      <c r="D172" s="1"/>
      <c r="E172" s="1"/>
      <c r="F172" s="12"/>
      <c r="G172" s="10"/>
      <c r="H172" s="1"/>
      <c r="I172" s="1"/>
    </row>
  </sheetData>
  <sheetProtection algorithmName="SHA-512" hashValue="cjZz+JxSgYttGY6s3UNlgET65PewAvVAN3p9yzs07HbDBr7AaAroiLX/m9A+VZuvf/YQJ54TML3GYpLzYcep3A==" saltValue="VA2lVYto8uheAybxS3YnHQ==" spinCount="100000" sheet="1" objects="1" scenarios="1" selectLockedCells="1"/>
  <mergeCells count="106">
    <mergeCell ref="L1:L152"/>
    <mergeCell ref="D105:F105"/>
    <mergeCell ref="B64:F64"/>
    <mergeCell ref="B93:D94"/>
    <mergeCell ref="B100:C100"/>
    <mergeCell ref="D100:E100"/>
    <mergeCell ref="B103:F103"/>
    <mergeCell ref="B75:F75"/>
    <mergeCell ref="D88:F88"/>
    <mergeCell ref="B97:F97"/>
    <mergeCell ref="D83:E83"/>
    <mergeCell ref="D89:F89"/>
    <mergeCell ref="B92:D92"/>
    <mergeCell ref="D90:F90"/>
    <mergeCell ref="B101:I101"/>
    <mergeCell ref="D104:F104"/>
    <mergeCell ref="D91:F91"/>
    <mergeCell ref="B7:I7"/>
    <mergeCell ref="B28:I28"/>
    <mergeCell ref="B80:F80"/>
    <mergeCell ref="G83:K84"/>
    <mergeCell ref="D106:F106"/>
    <mergeCell ref="B102:K102"/>
    <mergeCell ref="D58:F58"/>
    <mergeCell ref="D60:F60"/>
    <mergeCell ref="D61:F61"/>
    <mergeCell ref="C49:I49"/>
    <mergeCell ref="I41:J41"/>
    <mergeCell ref="I42:J42"/>
    <mergeCell ref="B32:F32"/>
    <mergeCell ref="B33:J33"/>
    <mergeCell ref="B40:I40"/>
    <mergeCell ref="B44:I44"/>
    <mergeCell ref="G32:J32"/>
    <mergeCell ref="D46:I46"/>
    <mergeCell ref="D47:I47"/>
    <mergeCell ref="D48:I48"/>
    <mergeCell ref="B1:K1"/>
    <mergeCell ref="B2:K2"/>
    <mergeCell ref="B3:K3"/>
    <mergeCell ref="D66:F66"/>
    <mergeCell ref="D65:F65"/>
    <mergeCell ref="B110:D110"/>
    <mergeCell ref="B63:K63"/>
    <mergeCell ref="B85:K85"/>
    <mergeCell ref="I147:J148"/>
    <mergeCell ref="K147:K148"/>
    <mergeCell ref="B123:B124"/>
    <mergeCell ref="C123:C124"/>
    <mergeCell ref="D123:D124"/>
    <mergeCell ref="D118:E118"/>
    <mergeCell ref="B122:K122"/>
    <mergeCell ref="E123:E124"/>
    <mergeCell ref="K123:K124"/>
    <mergeCell ref="B98:C98"/>
    <mergeCell ref="B99:C99"/>
    <mergeCell ref="B87:F87"/>
    <mergeCell ref="B84:C84"/>
    <mergeCell ref="B83:C83"/>
    <mergeCell ref="B4:K6"/>
    <mergeCell ref="B76:C76"/>
    <mergeCell ref="B117:C117"/>
    <mergeCell ref="H123:J123"/>
    <mergeCell ref="D67:F67"/>
    <mergeCell ref="D69:F69"/>
    <mergeCell ref="D70:F70"/>
    <mergeCell ref="B111:D112"/>
    <mergeCell ref="G123:G124"/>
    <mergeCell ref="B118:C118"/>
    <mergeCell ref="D107:F107"/>
    <mergeCell ref="B116:C116"/>
    <mergeCell ref="B115:F115"/>
    <mergeCell ref="D109:F109"/>
    <mergeCell ref="D108:F108"/>
    <mergeCell ref="B120:K120"/>
    <mergeCell ref="C71:D71"/>
    <mergeCell ref="B74:E74"/>
    <mergeCell ref="B73:C73"/>
    <mergeCell ref="D76:F76"/>
    <mergeCell ref="B82:C82"/>
    <mergeCell ref="B81:C81"/>
    <mergeCell ref="B77:D78"/>
    <mergeCell ref="H150:I152"/>
    <mergeCell ref="J150:K152"/>
    <mergeCell ref="D50:I50"/>
    <mergeCell ref="D57:F57"/>
    <mergeCell ref="B8:F9"/>
    <mergeCell ref="G8:K27"/>
    <mergeCell ref="B22:F24"/>
    <mergeCell ref="B27:F27"/>
    <mergeCell ref="E25:F26"/>
    <mergeCell ref="B10:F10"/>
    <mergeCell ref="B11:F11"/>
    <mergeCell ref="B12:F12"/>
    <mergeCell ref="B13:F13"/>
    <mergeCell ref="B18:F18"/>
    <mergeCell ref="B19:F19"/>
    <mergeCell ref="B20:F20"/>
    <mergeCell ref="B21:F21"/>
    <mergeCell ref="B14:F14"/>
    <mergeCell ref="B15:F15"/>
    <mergeCell ref="B16:F16"/>
    <mergeCell ref="B17:F17"/>
    <mergeCell ref="F123:F124"/>
    <mergeCell ref="C150:D150"/>
    <mergeCell ref="C149:D149"/>
  </mergeCells>
  <dataValidations count="1">
    <dataValidation type="whole" allowBlank="1" showInputMessage="1" showErrorMessage="1" error="Може да заявите 1 бр. допълнителен екземпяр за учителя." sqref="D82 D99 D117 H125:H146" xr:uid="{00000000-0002-0000-0000-000000000000}">
      <formula1>0</formula1>
      <formula2>1</formula2>
    </dataValidation>
  </dataValidations>
  <hyperlinks>
    <hyperlink ref="B2" r:id="rId1" xr:uid="{00000000-0004-0000-0000-000000000000}"/>
  </hyperlinks>
  <printOptions horizontalCentered="1"/>
  <pageMargins left="0.19685039370078741" right="0.31496062992125984" top="0.43307086614173229" bottom="0.43307086614173229" header="0.31496062992125984" footer="0.31496062992125984"/>
  <pageSetup paperSize="9" scale="96" fitToHeight="0" orientation="landscape" r:id="rId2"/>
  <headerFooter>
    <oddFooter>&amp;L Заявка за книжки и помагала  за 4 – 5-годишни деца, живеещи в чужбина &amp;C&amp;P</oddFooter>
  </headerFooter>
  <rowBreaks count="5" manualBreakCount="5">
    <brk id="28" max="16383" man="1"/>
    <brk id="62" max="16383" man="1"/>
    <brk id="84" max="16383" man="1"/>
    <brk id="101" max="16383" man="1"/>
    <brk id="119" max="16383" man="1"/>
  </rowBreaks>
  <ignoredErrors>
    <ignoredError sqref="F78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4-5 год.</vt:lpstr>
      <vt:lpstr>'4-5 год.'!Print_Titles</vt:lpstr>
    </vt:vector>
  </TitlesOfParts>
  <Company>Prosveta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Gabriela Naydenova</cp:lastModifiedBy>
  <cp:lastPrinted>2023-05-11T11:19:14Z</cp:lastPrinted>
  <dcterms:created xsi:type="dcterms:W3CDTF">2010-02-08T11:37:33Z</dcterms:created>
  <dcterms:modified xsi:type="dcterms:W3CDTF">2023-07-17T11:35:10Z</dcterms:modified>
</cp:coreProperties>
</file>