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ZAYAVKI-2022-2023\ЦХИЗБИНА\S_korekcii\"/>
    </mc:Choice>
  </mc:AlternateContent>
  <xr:revisionPtr revIDLastSave="0" documentId="13_ncr:1_{D1683366-783A-43C3-A2ED-FD6CD6028A02}" xr6:coauthVersionLast="36" xr6:coauthVersionMax="47" xr10:uidLastSave="{00000000-0000-0000-0000-000000000000}"/>
  <bookViews>
    <workbookView xWindow="0" yWindow="0" windowWidth="28800" windowHeight="14310" xr2:uid="{00000000-000D-0000-FFFF-FFFF00000000}"/>
  </bookViews>
  <sheets>
    <sheet name="6-7 год." sheetId="3" r:id="rId1"/>
  </sheets>
  <definedNames>
    <definedName name="_xlnm.Print_Area" localSheetId="0">'6-7 год.'!$A$1:$L$201</definedName>
  </definedNames>
  <calcPr calcId="191029"/>
</workbook>
</file>

<file path=xl/calcChain.xml><?xml version="1.0" encoding="utf-8"?>
<calcChain xmlns="http://schemas.openxmlformats.org/spreadsheetml/2006/main">
  <c r="E81" i="3" l="1"/>
  <c r="G134" i="3"/>
  <c r="G150" i="3"/>
  <c r="I150" i="3"/>
  <c r="N150" i="3" s="1"/>
  <c r="J150" i="3" s="1"/>
  <c r="B127" i="3"/>
  <c r="B118" i="3"/>
  <c r="B99" i="3"/>
  <c r="B107" i="3"/>
  <c r="B87" i="3"/>
  <c r="G153" i="3"/>
  <c r="G154" i="3"/>
  <c r="I153" i="3"/>
  <c r="N153" i="3" s="1"/>
  <c r="J153" i="3" s="1"/>
  <c r="I154" i="3"/>
  <c r="N154" i="3" s="1"/>
  <c r="J154" i="3" s="1"/>
  <c r="I155" i="3"/>
  <c r="N155" i="3" s="1"/>
  <c r="J155" i="3" s="1"/>
  <c r="G155" i="3"/>
  <c r="I135" i="3"/>
  <c r="N135" i="3" s="1"/>
  <c r="J135" i="3" s="1"/>
  <c r="I136" i="3"/>
  <c r="N136" i="3" s="1"/>
  <c r="J136" i="3" s="1"/>
  <c r="I137" i="3"/>
  <c r="N137" i="3" s="1"/>
  <c r="J137" i="3" s="1"/>
  <c r="I138" i="3"/>
  <c r="N138" i="3" s="1"/>
  <c r="J138" i="3" s="1"/>
  <c r="I139" i="3"/>
  <c r="N139" i="3" s="1"/>
  <c r="J139" i="3" s="1"/>
  <c r="I140" i="3"/>
  <c r="N140" i="3" s="1"/>
  <c r="J140" i="3" s="1"/>
  <c r="I141" i="3"/>
  <c r="N141" i="3" s="1"/>
  <c r="J141" i="3" s="1"/>
  <c r="I142" i="3"/>
  <c r="N142" i="3" s="1"/>
  <c r="J142" i="3" s="1"/>
  <c r="I143" i="3"/>
  <c r="N143" i="3" s="1"/>
  <c r="J143" i="3" s="1"/>
  <c r="I144" i="3"/>
  <c r="N144" i="3" s="1"/>
  <c r="J144" i="3" s="1"/>
  <c r="I145" i="3"/>
  <c r="N145" i="3" s="1"/>
  <c r="J145" i="3" s="1"/>
  <c r="I146" i="3"/>
  <c r="N146" i="3" s="1"/>
  <c r="J146" i="3" s="1"/>
  <c r="I147" i="3"/>
  <c r="N147" i="3" s="1"/>
  <c r="J147" i="3" s="1"/>
  <c r="I148" i="3"/>
  <c r="N148" i="3" s="1"/>
  <c r="J148" i="3" s="1"/>
  <c r="I149" i="3"/>
  <c r="N149" i="3" s="1"/>
  <c r="J149" i="3" s="1"/>
  <c r="I151" i="3"/>
  <c r="N151" i="3" s="1"/>
  <c r="J151" i="3" s="1"/>
  <c r="I152" i="3"/>
  <c r="N152" i="3" s="1"/>
  <c r="J152" i="3" s="1"/>
  <c r="I156" i="3"/>
  <c r="N156" i="3" s="1"/>
  <c r="J156" i="3" s="1"/>
  <c r="I157" i="3"/>
  <c r="N157" i="3" s="1"/>
  <c r="J157" i="3" s="1"/>
  <c r="I158" i="3"/>
  <c r="N158" i="3" s="1"/>
  <c r="J158" i="3" s="1"/>
  <c r="I159" i="3"/>
  <c r="N159" i="3" s="1"/>
  <c r="J159" i="3" s="1"/>
  <c r="I160" i="3"/>
  <c r="N160" i="3" s="1"/>
  <c r="J160" i="3" s="1"/>
  <c r="I161" i="3"/>
  <c r="N161" i="3" s="1"/>
  <c r="J161" i="3" s="1"/>
  <c r="I162" i="3"/>
  <c r="N162" i="3" s="1"/>
  <c r="J162" i="3" s="1"/>
  <c r="I163" i="3"/>
  <c r="N163" i="3" s="1"/>
  <c r="J163" i="3" s="1"/>
  <c r="I164" i="3"/>
  <c r="N164" i="3" s="1"/>
  <c r="J164" i="3" s="1"/>
  <c r="I165" i="3"/>
  <c r="N165" i="3" s="1"/>
  <c r="J165" i="3" s="1"/>
  <c r="I166" i="3"/>
  <c r="N166" i="3" s="1"/>
  <c r="J166" i="3" s="1"/>
  <c r="I167" i="3"/>
  <c r="N167" i="3" s="1"/>
  <c r="J167" i="3" s="1"/>
  <c r="I168" i="3"/>
  <c r="N168" i="3" s="1"/>
  <c r="J168" i="3" s="1"/>
  <c r="I169" i="3"/>
  <c r="N169" i="3" s="1"/>
  <c r="J169" i="3" s="1"/>
  <c r="I170" i="3"/>
  <c r="N170" i="3" s="1"/>
  <c r="J170" i="3" s="1"/>
  <c r="I171" i="3"/>
  <c r="N171" i="3" s="1"/>
  <c r="J171" i="3" s="1"/>
  <c r="I172" i="3"/>
  <c r="N172" i="3" s="1"/>
  <c r="J172" i="3" s="1"/>
  <c r="I173" i="3"/>
  <c r="N173" i="3" s="1"/>
  <c r="J173" i="3" s="1"/>
  <c r="I174" i="3"/>
  <c r="N174" i="3" s="1"/>
  <c r="J174" i="3" s="1"/>
  <c r="G174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1" i="3"/>
  <c r="G152" i="3"/>
  <c r="G156" i="3"/>
  <c r="G157" i="3"/>
  <c r="G158" i="3"/>
  <c r="I134" i="3"/>
  <c r="N134" i="3" s="1"/>
  <c r="J134" i="3" s="1"/>
  <c r="B80" i="3"/>
  <c r="E126" i="3"/>
  <c r="N126" i="3" s="1"/>
  <c r="F126" i="3" s="1"/>
  <c r="E125" i="3"/>
  <c r="N125" i="3" s="1"/>
  <c r="F125" i="3" s="1"/>
  <c r="E106" i="3"/>
  <c r="N106" i="3" s="1"/>
  <c r="F106" i="3" s="1"/>
  <c r="E105" i="3"/>
  <c r="N105" i="3" s="1"/>
  <c r="F105" i="3" s="1"/>
  <c r="M103" i="3"/>
  <c r="R103" i="3" s="1"/>
  <c r="F76" i="3"/>
  <c r="E86" i="3"/>
  <c r="N87" i="3" s="1"/>
  <c r="F86" i="3" s="1"/>
  <c r="E85" i="3"/>
  <c r="N86" i="3" s="1"/>
  <c r="F85" i="3" s="1"/>
  <c r="B88" i="3"/>
  <c r="F100" i="3"/>
  <c r="F119" i="3"/>
  <c r="K155" i="3" l="1"/>
  <c r="K151" i="3"/>
  <c r="K150" i="3"/>
  <c r="K139" i="3"/>
  <c r="K160" i="3"/>
  <c r="K141" i="3"/>
  <c r="F87" i="3"/>
  <c r="K173" i="3"/>
  <c r="F107" i="3"/>
  <c r="K159" i="3"/>
  <c r="K172" i="3"/>
  <c r="K158" i="3"/>
  <c r="K166" i="3"/>
  <c r="K162" i="3"/>
  <c r="K156" i="3"/>
  <c r="K145" i="3"/>
  <c r="K163" i="3"/>
  <c r="K161" i="3"/>
  <c r="K136" i="3"/>
  <c r="K169" i="3"/>
  <c r="F127" i="3"/>
  <c r="K138" i="3"/>
  <c r="K165" i="3"/>
  <c r="K157" i="3"/>
  <c r="K174" i="3"/>
  <c r="K167" i="3"/>
  <c r="K164" i="3"/>
  <c r="K152" i="3"/>
  <c r="K147" i="3"/>
  <c r="K144" i="3"/>
  <c r="K137" i="3"/>
  <c r="K153" i="3"/>
  <c r="K143" i="3"/>
  <c r="K170" i="3"/>
  <c r="K134" i="3"/>
  <c r="K142" i="3"/>
  <c r="K135" i="3"/>
  <c r="K148" i="3"/>
  <c r="K171" i="3"/>
  <c r="K140" i="3"/>
  <c r="K146" i="3"/>
  <c r="K149" i="3"/>
  <c r="K168" i="3"/>
  <c r="K154" i="3"/>
  <c r="K175" i="3" l="1"/>
  <c r="J179" i="3" s="1"/>
</calcChain>
</file>

<file path=xl/sharedStrings.xml><?xml version="1.0" encoding="utf-8"?>
<sst xmlns="http://schemas.openxmlformats.org/spreadsheetml/2006/main" count="226" uniqueCount="147">
  <si>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</si>
  <si>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</si>
  <si>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</si>
  <si>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</si>
  <si>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</si>
  <si>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</si>
  <si>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</si>
  <si>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Рисунки и загадки</t>
  </si>
  <si>
    <t>К. Мерле и др.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</si>
  <si>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</si>
  <si>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</si>
  <si>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</si>
  <si>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</si>
  <si>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</si>
  <si>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</si>
  <si>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</si>
  <si>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</si>
  <si>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Н. Радулова и др.</t>
  </si>
  <si>
    <t>Чудна азбука</t>
  </si>
  <si>
    <t>Наименование на помагалото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</si>
  <si>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</si>
  <si>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</si>
  <si>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</si>
  <si>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</si>
  <si>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</si>
  <si>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</si>
  <si>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</si>
  <si>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</si>
  <si>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</si>
  <si>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</si>
  <si>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</si>
  <si>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</si>
  <si>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</si>
  <si>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</si>
  <si>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</si>
  <si>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2. Зима</t>
  </si>
  <si>
    <t>„АБВ☺игри“. Част 3. Пролет</t>
  </si>
  <si>
    <t>„АБВ☺игри“. Част 4. Лято</t>
  </si>
  <si>
    <t>Наименование на познавателната книжка</t>
  </si>
  <si>
    <t>Г. Иванов</t>
  </si>
  <si>
    <t>Ръка за ръка. Вълшебства от думи</t>
  </si>
  <si>
    <t>Ръка за ръка. Искам да смятам</t>
  </si>
  <si>
    <t>Ръка за ръка. Хайде да рисуваме!</t>
  </si>
  <si>
    <t>Ръка за ръка. На работа, ръчички!</t>
  </si>
  <si>
    <t>Б. Ангелов и др.</t>
  </si>
  <si>
    <t>„АБВ☺игри“. Част 1. Eсен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</si>
  <si>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</si>
  <si>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</si>
  <si>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</si>
  <si>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</si>
  <si>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</si>
  <si>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</si>
  <si>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С. Витанова и др.</t>
  </si>
  <si>
    <t>Л. Зафирова и др.</t>
  </si>
  <si>
    <t>Л. Ангелов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</si>
  <si>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</si>
  <si>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</si>
  <si>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</si>
  <si>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</si>
  <si>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</si>
  <si>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„Loewe“/
„Просвета“</t>
  </si>
  <si>
    <t>Издателство „Tessloff“/
„Просвета“</t>
  </si>
  <si>
    <t>Ценa с ТО</t>
  </si>
  <si>
    <t>АБВ☺игри. Част 1. Есен</t>
  </si>
  <si>
    <t>АБВ☺игри. Част 2. Зима</t>
  </si>
  <si>
    <t>АБВ☺игри. Част 3. Пролет</t>
  </si>
  <si>
    <t>АБВ☺игри. Част 4. Лято</t>
  </si>
  <si>
    <t>Комплект „Чуден свят“ за 6 - 7 години</t>
  </si>
  <si>
    <t xml:space="preserve">Общ брой групи 6 - 7 години: </t>
  </si>
  <si>
    <t xml:space="preserve">Общ брой деца 6 - 7 години: </t>
  </si>
  <si>
    <t>Комплект „АБВ☺игри“ за 6 - 7 години</t>
  </si>
  <si>
    <t>Комплект „Ръка за ръка“ за 6 - 7 години</t>
  </si>
  <si>
    <t>Книга за учителя „АБВ☺игри“ за 6 - 7 години</t>
  </si>
  <si>
    <t>Книга за учителя „Ръка за ръка“ за 6 - 7 години</t>
  </si>
  <si>
    <t>Играя и уча. Концентрация за 6 - 7 години</t>
  </si>
  <si>
    <t>Книга за учителя „Чуден свят“ за 6 - 7 години</t>
  </si>
  <si>
    <t>Весели картинни загадки – футбол</t>
  </si>
  <si>
    <t>Весели картинни загадки – елфи и феи</t>
  </si>
  <si>
    <t>Издателство „Cuadernos Rubio“/
„Просвета“</t>
  </si>
  <si>
    <t>В цената на комплект познавателни книжки е включена търговската отстъпка.</t>
  </si>
  <si>
    <t>Ръка за ръка. Здравейте, приятели!</t>
  </si>
  <si>
    <t>Математически вълшебства, 6 - 7 години</t>
  </si>
  <si>
    <t>Играя и пиша. Книжка 1 за 6 - 7 години</t>
  </si>
  <si>
    <t>Играя и пиша. Книжка 2 за 6 - 7 години</t>
  </si>
  <si>
    <t>Играя и пиша. Книжка 3 за 6 - 7 години</t>
  </si>
  <si>
    <t>Играя и пиша. Книжка 5 за 6 - 7 години</t>
  </si>
  <si>
    <t>Броя и смятам. Уча числата до 10. 
Книжка 4 за 6 - 7 години</t>
  </si>
  <si>
    <t>Броя и смятам. Уча се да рисувам и измервам. Книжка 5 за 6 - 7 години</t>
  </si>
  <si>
    <t>Броя и смятам. Събирам и изваждам до 10. 
Книжка 6 за 6 - 7 години</t>
  </si>
  <si>
    <t>Броя и смятам. Уча числата до 20. 
Книжка 7 за 6 – 7 години</t>
  </si>
  <si>
    <t>Броя и смятам. Събирам и изваждам до 20. 
Книжка 8 за 6 – 7 години</t>
  </si>
  <si>
    <t>СУМА С ДДС</t>
  </si>
  <si>
    <t>СУМA С ДДС</t>
  </si>
  <si>
    <t>ОБЩО СУМА С ДДС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</si>
  <si>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</si>
  <si>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>АБВ☺игри. Част 5. Есен, Зима, Пролет, Лято</t>
  </si>
  <si>
    <t>„АБВ☺игри“. Част 5. Есен, Зима, Пролет, Лято</t>
  </si>
  <si>
    <t>Сума с ТО</t>
  </si>
  <si>
    <t xml:space="preserve">Ю. Гарчева </t>
  </si>
  <si>
    <t>Ю. Гарчева</t>
  </si>
  <si>
    <t>При поръчка на всяко от следните заглавия издателството предоставя 20% търговска отстъпка</t>
  </si>
  <si>
    <r>
      <t>Стационарен телефон на лице за контакт:</t>
    </r>
    <r>
      <rPr>
        <sz val="12"/>
        <rFont val="Times New Roman"/>
        <family val="1"/>
        <charset val="204"/>
      </rPr>
      <t xml:space="preserve"> ................................................................................</t>
    </r>
  </si>
  <si>
    <t>Цена на комплект в лева с включена ТО</t>
  </si>
  <si>
    <t>Цена на комплект в лева 
с включена ТО</t>
  </si>
  <si>
    <t>ЗАЯВКА</t>
  </si>
  <si>
    <t>Галина Георгиева</t>
  </si>
  <si>
    <t>Ежко и буквите. Успешна подготовка по български език за 1. клас</t>
  </si>
  <si>
    <t>Ежко и числата. Успешна подготовка по математика за 1. клас</t>
  </si>
  <si>
    <t>..............................................................................................................................................................</t>
  </si>
  <si>
    <r>
      <t xml:space="preserve">Пощенски код: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</t>
    </r>
  </si>
  <si>
    <r>
      <t xml:space="preserve">Адрес: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</si>
  <si>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</si>
  <si>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</si>
  <si>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</si>
  <si>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>Сценарии за тържества в детската градина</t>
  </si>
  <si>
    <t>Р. Дюлгерова и др.</t>
  </si>
  <si>
    <t xml:space="preserve">Чуден свят. Игри по всички образователни направления 6 - 7 години </t>
  </si>
  <si>
    <r>
      <t>За учителя получавате екземпляр от книжките и книга за учителя.
(M</t>
    </r>
    <r>
      <rPr>
        <i/>
        <sz val="10"/>
        <rFont val="Times New Roman"/>
        <family val="1"/>
        <charset val="204"/>
      </rPr>
      <t>оля да отбележите по 1 брой от посочените артикули</t>
    </r>
    <r>
      <rPr>
        <sz val="10"/>
        <rFont val="Times New Roman"/>
        <family val="1"/>
        <charset val="204"/>
      </rPr>
      <t>)</t>
    </r>
  </si>
  <si>
    <t xml:space="preserve">Ако желаете да закупите за учителя с 50% търговска отстъпка, моля да отбележите необходимите Ви артикули:
</t>
  </si>
  <si>
    <r>
      <t xml:space="preserve">Към комплекта получавате и 
1 бр. </t>
    </r>
    <r>
      <rPr>
        <b/>
        <sz val="10"/>
        <rFont val="Times New Roman"/>
        <family val="1"/>
        <charset val="204"/>
      </rPr>
      <t>музикален диск за учителя.</t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</si>
  <si>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</si>
  <si>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Държава: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</si>
  <si>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</si>
  <si>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 xml:space="preserve">Д. Коларска и др. </t>
  </si>
  <si>
    <t xml:space="preserve">Л. Спиридонова и др. </t>
  </si>
  <si>
    <t xml:space="preserve">М. Стоянова и др. </t>
  </si>
  <si>
    <t>Заявки за помагала за IV възрастова група (6 - 7 години)</t>
  </si>
  <si>
    <r>
      <t>VAT номер или друг идентифициращ номер, издаден от местните данъчни органи</t>
    </r>
    <r>
      <rPr>
        <i/>
        <sz val="11"/>
        <rFont val="Times New Roman"/>
        <family val="1"/>
        <charset val="204"/>
      </rPr>
      <t xml:space="preserve">
 </t>
    </r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</si>
  <si>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</si>
  <si>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</si>
  <si>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</si>
  <si>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</si>
  <si>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</si>
  <si>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>Държава: ..........................................................................................................................................................................</t>
  </si>
  <si>
    <t>Пощенски код: ................................................................................................................................................................</t>
  </si>
  <si>
    <r>
      <t>Адрес: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</si>
  <si>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</t>
  </si>
  <si>
    <t>Име и телефон за връзка: .............................................................................................................................................</t>
  </si>
  <si>
    <t>(посочете желания вариант)</t>
  </si>
  <si>
    <t>(посочете желаната валута)</t>
  </si>
  <si>
    <t xml:space="preserve">      1. В брой/с банков превод ........................................</t>
  </si>
  <si>
    <t xml:space="preserve">     2. BGN/EUR/USD ............................................</t>
  </si>
  <si>
    <t>за закупуване на познавателни книжки и помагала за IV възрастова група (6 - 7 г.)
за деца, живеещи в чужбина, за учебната 2022/2023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</si>
  <si>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………………………………………………………………………………………………………</t>
  </si>
  <si>
    <r>
      <t xml:space="preserve">Имейл на лице за контакт: </t>
    </r>
    <r>
      <rPr>
        <sz val="12"/>
        <rFont val="Times New Roman"/>
        <family val="1"/>
      </rPr>
      <t>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</si>
  <si>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rFont val="Times New Roman"/>
        <family val="1"/>
      </rPr>
      <t>......................................................................................</t>
    </r>
  </si>
  <si>
    <t xml:space="preserve">           ……........................................................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</si>
</sst>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44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33333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6">
    <xf numFmtId="0" fontId="0" fillId="0" borderId="0" xfId="0"/>
    <xf numFmtId="0" fontId="1" fillId="0" borderId="0" xfId="0" applyFont="1" applyFill="1" applyProtection="1"/>
    <xf numFmtId="0" fontId="2" fillId="25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2" fillId="25" borderId="11" xfId="0" applyFont="1" applyFill="1" applyBorder="1" applyAlignment="1" applyProtection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5" fontId="27" fillId="0" borderId="12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/>
    <xf numFmtId="166" fontId="1" fillId="0" borderId="0" xfId="0" applyNumberFormat="1" applyFont="1" applyProtection="1"/>
    <xf numFmtId="0" fontId="29" fillId="0" borderId="0" xfId="0" applyFont="1" applyFill="1" applyBorder="1" applyAlignment="1" applyProtection="1">
      <alignment wrapText="1"/>
    </xf>
    <xf numFmtId="2" fontId="3" fillId="0" borderId="0" xfId="0" applyNumberFormat="1" applyFont="1" applyProtection="1"/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0" fillId="0" borderId="13" xfId="0" applyNumberFormat="1" applyFont="1" applyFill="1" applyBorder="1" applyAlignment="1" applyProtection="1">
      <alignment horizontal="center" vertical="center" wrapText="1"/>
    </xf>
    <xf numFmtId="165" fontId="30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165" fontId="30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/>
    </xf>
    <xf numFmtId="1" fontId="28" fillId="24" borderId="12" xfId="0" applyNumberFormat="1" applyFont="1" applyFill="1" applyBorder="1" applyAlignment="1" applyProtection="1">
      <alignment horizontal="center" vertical="center"/>
    </xf>
    <xf numFmtId="164" fontId="32" fillId="0" borderId="13" xfId="0" applyNumberFormat="1" applyFont="1" applyFill="1" applyBorder="1" applyAlignment="1" applyProtection="1">
      <alignment horizontal="center" vertical="center" wrapText="1"/>
    </xf>
    <xf numFmtId="164" fontId="33" fillId="0" borderId="13" xfId="0" applyNumberFormat="1" applyFont="1" applyFill="1" applyBorder="1" applyAlignment="1" applyProtection="1">
      <alignment horizontal="center" vertical="center" wrapText="1"/>
    </xf>
    <xf numFmtId="0" fontId="30" fillId="0" borderId="26" xfId="0" applyFont="1" applyBorder="1" applyAlignment="1" applyProtection="1">
      <alignment horizontal="center" vertical="center" wrapText="1"/>
    </xf>
    <xf numFmtId="164" fontId="30" fillId="0" borderId="26" xfId="0" applyNumberFormat="1" applyFont="1" applyBorder="1" applyAlignment="1" applyProtection="1">
      <alignment horizontal="center" vertical="center" wrapText="1"/>
    </xf>
    <xf numFmtId="9" fontId="3" fillId="0" borderId="27" xfId="0" applyNumberFormat="1" applyFont="1" applyBorder="1" applyAlignment="1" applyProtection="1">
      <alignment horizontal="center" vertical="center" wrapText="1"/>
    </xf>
    <xf numFmtId="9" fontId="3" fillId="0" borderId="28" xfId="0" applyNumberFormat="1" applyFont="1" applyBorder="1" applyAlignment="1" applyProtection="1">
      <alignment horizontal="center" vertical="center" wrapText="1"/>
    </xf>
    <xf numFmtId="165" fontId="29" fillId="0" borderId="14" xfId="0" applyNumberFormat="1" applyFont="1" applyBorder="1" applyProtection="1"/>
    <xf numFmtId="0" fontId="2" fillId="0" borderId="26" xfId="0" applyFont="1" applyBorder="1" applyAlignment="1" applyProtection="1">
      <alignment horizontal="center" vertical="center" wrapText="1"/>
    </xf>
    <xf numFmtId="164" fontId="2" fillId="0" borderId="26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27" borderId="10" xfId="0" applyFont="1" applyFill="1" applyBorder="1" applyAlignment="1" applyProtection="1">
      <alignment vertical="center"/>
    </xf>
    <xf numFmtId="0" fontId="30" fillId="0" borderId="12" xfId="0" applyFont="1" applyBorder="1" applyAlignment="1" applyProtection="1">
      <alignment horizontal="center" vertical="center" wrapText="1"/>
    </xf>
    <xf numFmtId="0" fontId="36" fillId="27" borderId="15" xfId="0" applyFont="1" applyFill="1" applyBorder="1" applyAlignment="1" applyProtection="1">
      <alignment horizontal="center" vertical="center" wrapText="1"/>
    </xf>
    <xf numFmtId="1" fontId="3" fillId="0" borderId="26" xfId="0" applyNumberFormat="1" applyFont="1" applyBorder="1" applyAlignment="1" applyProtection="1">
      <alignment horizontal="center" vertical="center" wrapText="1"/>
      <protection locked="0"/>
    </xf>
    <xf numFmtId="1" fontId="3" fillId="0" borderId="29" xfId="0" applyNumberFormat="1" applyFont="1" applyBorder="1" applyAlignment="1" applyProtection="1">
      <alignment horizontal="center" vertical="center" wrapText="1"/>
      <protection locked="0"/>
    </xf>
    <xf numFmtId="165" fontId="3" fillId="0" borderId="26" xfId="0" applyNumberFormat="1" applyFont="1" applyBorder="1" applyAlignment="1" applyProtection="1">
      <alignment horizontal="center" vertical="center" wrapText="1"/>
    </xf>
    <xf numFmtId="1" fontId="29" fillId="0" borderId="26" xfId="0" applyNumberFormat="1" applyFont="1" applyBorder="1" applyAlignment="1" applyProtection="1">
      <alignment horizontal="center" vertical="center" wrapText="1"/>
      <protection locked="0"/>
    </xf>
    <xf numFmtId="9" fontId="29" fillId="0" borderId="27" xfId="0" applyNumberFormat="1" applyFont="1" applyBorder="1" applyAlignment="1" applyProtection="1">
      <alignment horizontal="center" vertical="center" wrapText="1"/>
    </xf>
    <xf numFmtId="1" fontId="29" fillId="0" borderId="29" xfId="0" applyNumberFormat="1" applyFont="1" applyBorder="1" applyAlignment="1" applyProtection="1">
      <alignment horizontal="center" vertical="center" wrapText="1"/>
      <protection locked="0"/>
    </xf>
    <xf numFmtId="9" fontId="29" fillId="0" borderId="28" xfId="0" applyNumberFormat="1" applyFont="1" applyBorder="1" applyAlignment="1" applyProtection="1">
      <alignment horizontal="center" vertical="center" wrapText="1"/>
    </xf>
    <xf numFmtId="165" fontId="29" fillId="26" borderId="26" xfId="0" applyNumberFormat="1" applyFont="1" applyFill="1" applyBorder="1" applyAlignment="1" applyProtection="1">
      <alignment horizontal="center" vertical="center" wrapText="1"/>
    </xf>
    <xf numFmtId="165" fontId="29" fillId="26" borderId="29" xfId="0" applyNumberFormat="1" applyFont="1" applyFill="1" applyBorder="1" applyAlignment="1" applyProtection="1">
      <alignment horizontal="center" vertical="center" wrapText="1"/>
    </xf>
    <xf numFmtId="164" fontId="30" fillId="25" borderId="10" xfId="0" applyNumberFormat="1" applyFont="1" applyFill="1" applyBorder="1" applyAlignment="1" applyProtection="1">
      <alignment horizontal="right" vertical="center" wrapText="1" indent="1"/>
    </xf>
    <xf numFmtId="165" fontId="32" fillId="25" borderId="12" xfId="0" applyNumberFormat="1" applyFont="1" applyFill="1" applyBorder="1" applyAlignment="1" applyProtection="1">
      <alignment horizontal="center" vertical="center"/>
    </xf>
    <xf numFmtId="165" fontId="32" fillId="25" borderId="12" xfId="0" applyNumberFormat="1" applyFont="1" applyFill="1" applyBorder="1" applyAlignment="1" applyProtection="1">
      <alignment horizontal="center" vertical="center" wrapText="1"/>
    </xf>
    <xf numFmtId="165" fontId="30" fillId="25" borderId="12" xfId="0" applyNumberFormat="1" applyFont="1" applyFill="1" applyBorder="1" applyAlignment="1" applyProtection="1">
      <alignment horizontal="center" vertical="center"/>
    </xf>
    <xf numFmtId="0" fontId="30" fillId="27" borderId="12" xfId="0" applyFont="1" applyFill="1" applyBorder="1" applyAlignment="1" applyProtection="1">
      <alignment horizontal="center" vertical="center" wrapText="1"/>
    </xf>
    <xf numFmtId="164" fontId="34" fillId="0" borderId="12" xfId="0" applyNumberFormat="1" applyFont="1" applyFill="1" applyBorder="1" applyAlignment="1" applyProtection="1">
      <alignment vertical="center" wrapText="1"/>
    </xf>
    <xf numFmtId="1" fontId="28" fillId="0" borderId="12" xfId="0" applyNumberFormat="1" applyFont="1" applyFill="1" applyBorder="1" applyAlignment="1" applyProtection="1">
      <alignment horizontal="center" vertical="center"/>
    </xf>
    <xf numFmtId="164" fontId="37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65" fontId="34" fillId="0" borderId="12" xfId="0" applyNumberFormat="1" applyFont="1" applyFill="1" applyBorder="1" applyAlignment="1" applyProtection="1">
      <alignment horizontal="center" vertical="center"/>
    </xf>
    <xf numFmtId="165" fontId="32" fillId="25" borderId="26" xfId="0" applyNumberFormat="1" applyFont="1" applyFill="1" applyBorder="1" applyAlignment="1" applyProtection="1">
      <alignment horizontal="center" vertical="center" wrapText="1"/>
    </xf>
    <xf numFmtId="165" fontId="30" fillId="25" borderId="26" xfId="0" applyNumberFormat="1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left" vertical="center" wrapText="1"/>
    </xf>
    <xf numFmtId="1" fontId="34" fillId="0" borderId="12" xfId="0" applyNumberFormat="1" applyFont="1" applyFill="1" applyBorder="1" applyAlignment="1" applyProtection="1">
      <alignment horizontal="center" vertical="center"/>
      <protection locked="0"/>
    </xf>
    <xf numFmtId="9" fontId="34" fillId="24" borderId="12" xfId="0" applyNumberFormat="1" applyFont="1" applyFill="1" applyBorder="1" applyAlignment="1" applyProtection="1">
      <alignment horizontal="center" vertical="center"/>
    </xf>
    <xf numFmtId="165" fontId="34" fillId="0" borderId="12" xfId="0" applyNumberFormat="1" applyFont="1" applyBorder="1" applyAlignment="1" applyProtection="1">
      <alignment horizontal="center" vertical="center"/>
    </xf>
    <xf numFmtId="0" fontId="34" fillId="26" borderId="12" xfId="0" applyFont="1" applyFill="1" applyBorder="1" applyAlignment="1" applyProtection="1">
      <alignment vertical="center" wrapText="1"/>
    </xf>
    <xf numFmtId="164" fontId="34" fillId="0" borderId="12" xfId="0" applyNumberFormat="1" applyFont="1" applyFill="1" applyBorder="1" applyAlignment="1" applyProtection="1">
      <alignment horizontal="left" vertical="center" wrapText="1"/>
    </xf>
    <xf numFmtId="0" fontId="34" fillId="0" borderId="12" xfId="0" applyNumberFormat="1" applyFont="1" applyFill="1" applyBorder="1" applyAlignment="1" applyProtection="1">
      <alignment vertical="center" wrapText="1"/>
    </xf>
    <xf numFmtId="164" fontId="34" fillId="0" borderId="12" xfId="0" applyNumberFormat="1" applyFont="1" applyFill="1" applyBorder="1" applyAlignment="1" applyProtection="1">
      <alignment horizontal="left" vertical="center"/>
    </xf>
    <xf numFmtId="9" fontId="34" fillId="0" borderId="12" xfId="0" applyNumberFormat="1" applyFont="1" applyFill="1" applyBorder="1" applyAlignment="1" applyProtection="1">
      <alignment horizontal="center" vertical="center"/>
    </xf>
    <xf numFmtId="9" fontId="34" fillId="24" borderId="25" xfId="0" applyNumberFormat="1" applyFont="1" applyFill="1" applyBorder="1" applyAlignment="1" applyProtection="1">
      <alignment horizontal="center" vertical="center"/>
    </xf>
    <xf numFmtId="165" fontId="34" fillId="0" borderId="25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9" fillId="0" borderId="0" xfId="0" applyFont="1" applyProtection="1"/>
    <xf numFmtId="0" fontId="29" fillId="0" borderId="0" xfId="0" applyFont="1" applyAlignment="1" applyProtection="1">
      <alignment vertical="center"/>
    </xf>
    <xf numFmtId="0" fontId="30" fillId="0" borderId="0" xfId="38" applyFont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wrapText="1"/>
    </xf>
    <xf numFmtId="0" fontId="30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0" fillId="0" borderId="0" xfId="0" applyFont="1" applyAlignment="1" applyProtection="1">
      <alignment vertical="top" wrapText="1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vertical="center"/>
    </xf>
    <xf numFmtId="1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3" xfId="0" applyNumberFormat="1" applyFont="1" applyFill="1" applyBorder="1" applyAlignment="1" applyProtection="1">
      <alignment horizontal="center" vertical="center" wrapText="1"/>
    </xf>
    <xf numFmtId="1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2" xfId="0" applyNumberFormat="1" applyFont="1" applyBorder="1" applyAlignment="1">
      <alignment horizontal="center" vertical="center"/>
    </xf>
    <xf numFmtId="165" fontId="34" fillId="0" borderId="13" xfId="0" applyNumberFormat="1" applyFont="1" applyBorder="1" applyAlignment="1">
      <alignment horizontal="center" vertical="center"/>
    </xf>
    <xf numFmtId="0" fontId="30" fillId="27" borderId="12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 vertical="center" wrapText="1"/>
    </xf>
    <xf numFmtId="0" fontId="30" fillId="0" borderId="32" xfId="0" applyFont="1" applyBorder="1" applyAlignment="1" applyProtection="1">
      <alignment horizontal="center" vertical="center" wrapText="1"/>
    </xf>
    <xf numFmtId="0" fontId="30" fillId="28" borderId="30" xfId="0" applyFont="1" applyFill="1" applyBorder="1" applyAlignment="1" applyProtection="1">
      <alignment horizontal="center" vertical="center" wrapText="1"/>
    </xf>
    <xf numFmtId="0" fontId="30" fillId="28" borderId="33" xfId="0" applyFont="1" applyFill="1" applyBorder="1" applyAlignment="1" applyProtection="1">
      <alignment horizontal="center" vertical="center" wrapText="1"/>
    </xf>
    <xf numFmtId="0" fontId="30" fillId="28" borderId="31" xfId="0" applyFont="1" applyFill="1" applyBorder="1" applyAlignment="1" applyProtection="1">
      <alignment horizontal="center" vertical="center" wrapText="1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2" fillId="28" borderId="30" xfId="0" applyFont="1" applyFill="1" applyBorder="1" applyAlignment="1" applyProtection="1">
      <alignment horizontal="center" vertical="center" wrapText="1"/>
    </xf>
    <xf numFmtId="0" fontId="2" fillId="28" borderId="33" xfId="0" applyFont="1" applyFill="1" applyBorder="1" applyAlignment="1" applyProtection="1">
      <alignment horizontal="center" vertical="center" wrapText="1"/>
    </xf>
    <xf numFmtId="0" fontId="2" fillId="28" borderId="31" xfId="0" applyFont="1" applyFill="1" applyBorder="1" applyAlignment="1" applyProtection="1">
      <alignment horizontal="center" vertical="center" wrapText="1"/>
    </xf>
    <xf numFmtId="164" fontId="37" fillId="0" borderId="19" xfId="0" applyNumberFormat="1" applyFont="1" applyFill="1" applyBorder="1" applyAlignment="1" applyProtection="1">
      <alignment horizontal="left" vertical="top" wrapText="1"/>
    </xf>
    <xf numFmtId="164" fontId="37" fillId="0" borderId="16" xfId="0" applyNumberFormat="1" applyFont="1" applyFill="1" applyBorder="1" applyAlignment="1" applyProtection="1">
      <alignment horizontal="left" vertical="top" wrapText="1"/>
    </xf>
    <xf numFmtId="164" fontId="37" fillId="0" borderId="0" xfId="0" applyNumberFormat="1" applyFont="1" applyFill="1" applyBorder="1" applyAlignment="1" applyProtection="1">
      <alignment horizontal="left" vertical="top" wrapText="1"/>
    </xf>
    <xf numFmtId="164" fontId="37" fillId="0" borderId="2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37" fillId="0" borderId="38" xfId="0" applyFont="1" applyBorder="1" applyAlignment="1" applyProtection="1">
      <alignment horizontal="center" vertical="center" wrapText="1"/>
    </xf>
    <xf numFmtId="0" fontId="37" fillId="0" borderId="39" xfId="0" applyFont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20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0" xfId="38" applyFont="1" applyAlignment="1" applyProtection="1">
      <alignment horizontal="center"/>
      <protection locked="0"/>
    </xf>
    <xf numFmtId="0" fontId="30" fillId="25" borderId="12" xfId="0" applyFont="1" applyFill="1" applyBorder="1" applyAlignment="1" applyProtection="1">
      <alignment horizontal="right" vertical="center" wrapText="1" inden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0" fontId="37" fillId="0" borderId="34" xfId="0" applyFont="1" applyBorder="1" applyAlignment="1" applyProtection="1">
      <alignment horizontal="center" vertical="center" wrapText="1"/>
    </xf>
    <xf numFmtId="0" fontId="37" fillId="0" borderId="35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30" fillId="25" borderId="30" xfId="0" applyFont="1" applyFill="1" applyBorder="1" applyAlignment="1" applyProtection="1">
      <alignment horizontal="right" vertical="center" wrapText="1" indent="1"/>
    </xf>
    <xf numFmtId="0" fontId="30" fillId="25" borderId="31" xfId="0" applyFont="1" applyFill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horizontal="center" vertical="center"/>
    </xf>
    <xf numFmtId="164" fontId="37" fillId="0" borderId="19" xfId="0" applyNumberFormat="1" applyFont="1" applyFill="1" applyBorder="1" applyAlignment="1" applyProtection="1">
      <alignment horizontal="center" vertical="center" wrapText="1"/>
    </xf>
    <xf numFmtId="164" fontId="37" fillId="0" borderId="16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64" fontId="37" fillId="0" borderId="2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40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164" fontId="2" fillId="25" borderId="17" xfId="0" applyNumberFormat="1" applyFont="1" applyFill="1" applyBorder="1" applyAlignment="1" applyProtection="1">
      <alignment horizontal="center" vertical="center" wrapText="1"/>
    </xf>
    <xf numFmtId="164" fontId="2" fillId="25" borderId="41" xfId="0" applyNumberFormat="1" applyFont="1" applyFill="1" applyBorder="1" applyAlignment="1" applyProtection="1">
      <alignment horizontal="center" vertical="center" wrapText="1"/>
    </xf>
    <xf numFmtId="164" fontId="2" fillId="25" borderId="24" xfId="0" applyNumberFormat="1" applyFont="1" applyFill="1" applyBorder="1" applyAlignment="1" applyProtection="1">
      <alignment horizontal="center" vertical="center" wrapText="1"/>
    </xf>
    <xf numFmtId="164" fontId="2" fillId="25" borderId="42" xfId="0" applyNumberFormat="1" applyFont="1" applyFill="1" applyBorder="1" applyAlignment="1" applyProtection="1">
      <alignment horizontal="center" vertical="center" wrapText="1"/>
    </xf>
    <xf numFmtId="165" fontId="22" fillId="25" borderId="18" xfId="0" applyNumberFormat="1" applyFont="1" applyFill="1" applyBorder="1" applyAlignment="1" applyProtection="1">
      <alignment horizontal="center" vertical="center"/>
    </xf>
    <xf numFmtId="165" fontId="22" fillId="25" borderId="41" xfId="0" applyNumberFormat="1" applyFont="1" applyFill="1" applyBorder="1" applyAlignment="1" applyProtection="1">
      <alignment horizontal="center" vertical="center"/>
    </xf>
    <xf numFmtId="165" fontId="22" fillId="25" borderId="23" xfId="0" applyNumberFormat="1" applyFont="1" applyFill="1" applyBorder="1" applyAlignment="1" applyProtection="1">
      <alignment horizontal="center" vertical="center"/>
    </xf>
    <xf numFmtId="165" fontId="22" fillId="25" borderId="42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/>
    </xf>
    <xf numFmtId="0" fontId="30" fillId="24" borderId="12" xfId="0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31" fillId="0" borderId="0" xfId="38" applyFont="1" applyAlignment="1" applyProtection="1">
      <alignment horizontal="center" vertical="center"/>
    </xf>
    <xf numFmtId="0" fontId="2" fillId="25" borderId="12" xfId="38" applyFont="1" applyFill="1" applyBorder="1" applyAlignment="1" applyProtection="1">
      <alignment horizontal="center" vertical="center"/>
    </xf>
    <xf numFmtId="0" fontId="30" fillId="25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2" fillId="28" borderId="30" xfId="0" applyFont="1" applyFill="1" applyBorder="1" applyAlignment="1" applyProtection="1">
      <alignment vertical="center" wrapText="1"/>
    </xf>
    <xf numFmtId="0" fontId="2" fillId="28" borderId="33" xfId="0" applyFont="1" applyFill="1" applyBorder="1" applyAlignment="1" applyProtection="1">
      <alignment vertical="center" wrapText="1"/>
    </xf>
    <xf numFmtId="0" fontId="2" fillId="28" borderId="31" xfId="0" applyFont="1" applyFill="1" applyBorder="1" applyAlignment="1" applyProtection="1">
      <alignment vertical="center" wrapText="1"/>
    </xf>
    <xf numFmtId="0" fontId="38" fillId="0" borderId="34" xfId="0" applyFont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right" vertical="center" wrapText="1" indent="1"/>
    </xf>
    <xf numFmtId="164" fontId="30" fillId="0" borderId="12" xfId="0" applyNumberFormat="1" applyFont="1" applyFill="1" applyBorder="1" applyAlignment="1" applyProtection="1">
      <alignment horizontal="center" vertical="center" wrapText="1"/>
    </xf>
    <xf numFmtId="164" fontId="38" fillId="0" borderId="19" xfId="0" applyNumberFormat="1" applyFont="1" applyFill="1" applyBorder="1" applyAlignment="1" applyProtection="1">
      <alignment horizontal="center" vertical="center" wrapText="1"/>
    </xf>
    <xf numFmtId="164" fontId="38" fillId="0" borderId="16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Border="1" applyAlignment="1" applyProtection="1">
      <alignment horizontal="center" vertical="center" wrapText="1"/>
    </xf>
    <xf numFmtId="164" fontId="38" fillId="0" borderId="2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4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164" fontId="2" fillId="25" borderId="12" xfId="0" applyNumberFormat="1" applyFont="1" applyFill="1" applyBorder="1" applyAlignment="1" applyProtection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wrapText="1"/>
    </xf>
    <xf numFmtId="0" fontId="25" fillId="0" borderId="0" xfId="0" applyFont="1" applyAlignment="1" applyProtection="1">
      <alignment horizontal="center" vertical="center" wrapText="1"/>
    </xf>
    <xf numFmtId="0" fontId="26" fillId="0" borderId="0" xfId="34" applyFont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top" wrapText="1"/>
    </xf>
    <xf numFmtId="0" fontId="4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 horizontal="center" vertical="center" wrapText="1"/>
    </xf>
    <xf numFmtId="0" fontId="43" fillId="0" borderId="12" xfId="0" applyFont="1" applyFill="1" applyBorder="1" applyAlignment="1" applyProtection="1">
      <alignment vertical="center"/>
    </xf>
    <xf numFmtId="164" fontId="43" fillId="24" borderId="12" xfId="0" applyNumberFormat="1" applyFont="1" applyFill="1" applyBorder="1" applyAlignment="1" applyProtection="1">
      <alignment vertical="center" wrapText="1"/>
    </xf>
    <xf numFmtId="0" fontId="43" fillId="0" borderId="12" xfId="0" applyFont="1" applyFill="1" applyBorder="1" applyAlignment="1" applyProtection="1">
      <alignment vertical="center" wrapText="1"/>
    </xf>
    <xf numFmtId="0" fontId="43" fillId="0" borderId="12" xfId="0" applyNumberFormat="1" applyFont="1" applyFill="1" applyBorder="1" applyAlignment="1" applyProtection="1">
      <alignment vertical="center" wrapText="1"/>
    </xf>
    <xf numFmtId="164" fontId="43" fillId="0" borderId="12" xfId="0" applyNumberFormat="1" applyFont="1" applyFill="1" applyBorder="1" applyAlignment="1" applyProtection="1">
      <alignment vertical="center"/>
    </xf>
    <xf numFmtId="164" fontId="43" fillId="0" borderId="12" xfId="0" applyNumberFormat="1" applyFont="1" applyFill="1" applyBorder="1" applyAlignment="1" applyProtection="1">
      <alignment vertical="center" wrapText="1"/>
    </xf>
    <xf numFmtId="165" fontId="43" fillId="0" borderId="12" xfId="0" applyNumberFormat="1" applyFont="1" applyFill="1" applyBorder="1" applyAlignment="1" applyProtection="1">
      <alignment horizontal="center" vertical="center"/>
    </xf>
    <xf numFmtId="165" fontId="43" fillId="0" borderId="25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left" vertical="center"/>
    </xf>
    <xf numFmtId="164" fontId="3" fillId="0" borderId="12" xfId="0" applyNumberFormat="1" applyFont="1" applyFill="1" applyBorder="1" applyAlignment="1" applyProtection="1">
      <alignment horizontal="left" vertical="center"/>
    </xf>
    <xf numFmtId="165" fontId="30" fillId="25" borderId="43" xfId="0" applyNumberFormat="1" applyFont="1" applyFill="1" applyBorder="1" applyAlignment="1" applyProtection="1">
      <alignment horizontal="center" vertical="center"/>
    </xf>
    <xf numFmtId="1" fontId="34" fillId="0" borderId="25" xfId="0" applyNumberFormat="1" applyFont="1" applyFill="1" applyBorder="1" applyAlignment="1" applyProtection="1">
      <alignment horizontal="center" vertical="center"/>
      <protection locked="0"/>
    </xf>
    <xf numFmtId="164" fontId="30" fillId="25" borderId="44" xfId="0" applyNumberFormat="1" applyFont="1" applyFill="1" applyBorder="1" applyAlignment="1" applyProtection="1">
      <alignment horizontal="center" vertical="center" wrapText="1"/>
    </xf>
    <xf numFmtId="164" fontId="30" fillId="25" borderId="45" xfId="0" applyNumberFormat="1" applyFont="1" applyFill="1" applyBorder="1" applyAlignment="1" applyProtection="1">
      <alignment horizontal="center" vertical="center" wrapText="1"/>
    </xf>
    <xf numFmtId="164" fontId="30" fillId="25" borderId="43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15</xdr:row>
      <xdr:rowOff>117725</xdr:rowOff>
    </xdr:from>
    <xdr:to>
      <xdr:col>10</xdr:col>
      <xdr:colOff>803910</xdr:colOff>
      <xdr:row>18</xdr:row>
      <xdr:rowOff>95151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19850" y="3813425"/>
          <a:ext cx="3537585" cy="6060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114300</xdr:colOff>
      <xdr:row>18</xdr:row>
      <xdr:rowOff>137955</xdr:rowOff>
    </xdr:from>
    <xdr:to>
      <xdr:col>10</xdr:col>
      <xdr:colOff>803910</xdr:colOff>
      <xdr:row>27</xdr:row>
      <xdr:rowOff>163641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19850" y="4462305"/>
          <a:ext cx="3537585" cy="20926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 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16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16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9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114300</xdr:colOff>
      <xdr:row>11</xdr:row>
      <xdr:rowOff>200379</xdr:rowOff>
    </xdr:from>
    <xdr:to>
      <xdr:col>10</xdr:col>
      <xdr:colOff>803910</xdr:colOff>
      <xdr:row>15</xdr:row>
      <xdr:rowOff>75006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19850" y="3057879"/>
          <a:ext cx="3537585" cy="71282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123825</xdr:colOff>
      <xdr:row>7</xdr:row>
      <xdr:rowOff>17639</xdr:rowOff>
    </xdr:from>
    <xdr:to>
      <xdr:col>10</xdr:col>
      <xdr:colOff>803910</xdr:colOff>
      <xdr:row>11</xdr:row>
      <xdr:rowOff>161711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29375" y="2065514"/>
          <a:ext cx="3528060" cy="9536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266700</xdr:colOff>
      <xdr:row>65</xdr:row>
      <xdr:rowOff>0</xdr:rowOff>
    </xdr:from>
    <xdr:to>
      <xdr:col>10</xdr:col>
      <xdr:colOff>803909</xdr:colOff>
      <xdr:row>69</xdr:row>
      <xdr:rowOff>139129</xdr:rowOff>
    </xdr:to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81750" y="14201775"/>
          <a:ext cx="3299459" cy="13678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285750</xdr:colOff>
      <xdr:row>70</xdr:row>
      <xdr:rowOff>180387</xdr:rowOff>
    </xdr:from>
    <xdr:to>
      <xdr:col>10</xdr:col>
      <xdr:colOff>803870</xdr:colOff>
      <xdr:row>74</xdr:row>
      <xdr:rowOff>172433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00800" y="15858537"/>
          <a:ext cx="3280370" cy="12017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>
            <a:lnSpc>
              <a:spcPts val="1100"/>
            </a:lnSpc>
          </a:pPr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>
            <a:lnSpc>
              <a:spcPts val="9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266700</xdr:colOff>
      <xdr:row>77</xdr:row>
      <xdr:rowOff>722</xdr:rowOff>
    </xdr:from>
    <xdr:to>
      <xdr:col>10</xdr:col>
      <xdr:colOff>803967</xdr:colOff>
      <xdr:row>84</xdr:row>
      <xdr:rowOff>130317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81750" y="17707697"/>
          <a:ext cx="3299517" cy="21298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285750</xdr:colOff>
      <xdr:row>90</xdr:row>
      <xdr:rowOff>2997</xdr:rowOff>
    </xdr:from>
    <xdr:to>
      <xdr:col>10</xdr:col>
      <xdr:colOff>803883</xdr:colOff>
      <xdr:row>95</xdr:row>
      <xdr:rowOff>192640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400800" y="21319947"/>
          <a:ext cx="3280383" cy="16564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4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ts val="1400"/>
            </a:lnSpc>
          </a:pPr>
          <a:endParaRPr lang="bg-BG" sz="11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4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ts val="12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285750</xdr:colOff>
      <xdr:row>96</xdr:row>
      <xdr:rowOff>74060</xdr:rowOff>
    </xdr:from>
    <xdr:to>
      <xdr:col>10</xdr:col>
      <xdr:colOff>803883</xdr:colOff>
      <xdr:row>99</xdr:row>
      <xdr:rowOff>307318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400800" y="23105510"/>
          <a:ext cx="3280383" cy="15762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на:   </a:t>
          </a:r>
        </a:p>
        <a:p>
          <a:pPr algn="l">
            <a:lnSpc>
              <a:spcPts val="11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304800</xdr:colOff>
      <xdr:row>101</xdr:row>
      <xdr:rowOff>0</xdr:rowOff>
    </xdr:from>
    <xdr:to>
      <xdr:col>10</xdr:col>
      <xdr:colOff>803965</xdr:colOff>
      <xdr:row>106</xdr:row>
      <xdr:rowOff>1197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419850" y="24955500"/>
          <a:ext cx="3261415" cy="17347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276225</xdr:colOff>
      <xdr:row>108</xdr:row>
      <xdr:rowOff>2997</xdr:rowOff>
    </xdr:from>
    <xdr:to>
      <xdr:col>10</xdr:col>
      <xdr:colOff>784890</xdr:colOff>
      <xdr:row>113</xdr:row>
      <xdr:rowOff>149831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391275" y="27444522"/>
          <a:ext cx="3270915" cy="15565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276225</xdr:colOff>
      <xdr:row>114</xdr:row>
      <xdr:rowOff>10864</xdr:rowOff>
    </xdr:from>
    <xdr:to>
      <xdr:col>10</xdr:col>
      <xdr:colOff>784878</xdr:colOff>
      <xdr:row>118</xdr:row>
      <xdr:rowOff>62317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91275" y="29109739"/>
          <a:ext cx="3270903" cy="173737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276225</xdr:colOff>
      <xdr:row>118</xdr:row>
      <xdr:rowOff>160534</xdr:rowOff>
    </xdr:from>
    <xdr:to>
      <xdr:col>10</xdr:col>
      <xdr:colOff>790575</xdr:colOff>
      <xdr:row>126</xdr:row>
      <xdr:rowOff>352426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391275" y="30945334"/>
          <a:ext cx="3276600" cy="23921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2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 (електронен вариант);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 spc="4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10702</xdr:colOff>
      <xdr:row>129</xdr:row>
      <xdr:rowOff>71915</xdr:rowOff>
    </xdr:from>
    <xdr:to>
      <xdr:col>10</xdr:col>
      <xdr:colOff>828674</xdr:colOff>
      <xdr:row>129</xdr:row>
      <xdr:rowOff>941796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2627" y="34019015"/>
          <a:ext cx="9533347" cy="8698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r>
            <a:rPr lang="bg-BG" sz="12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9524</xdr:colOff>
      <xdr:row>30</xdr:row>
      <xdr:rowOff>114300</xdr:rowOff>
    </xdr:from>
    <xdr:to>
      <xdr:col>7</xdr:col>
      <xdr:colOff>9524</xdr:colOff>
      <xdr:row>32</xdr:row>
      <xdr:rowOff>9525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362324" y="7143750"/>
          <a:ext cx="3667125" cy="4857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3</xdr:col>
      <xdr:colOff>19049</xdr:colOff>
      <xdr:row>36</xdr:row>
      <xdr:rowOff>19050</xdr:rowOff>
    </xdr:from>
    <xdr:to>
      <xdr:col>6</xdr:col>
      <xdr:colOff>657224</xdr:colOff>
      <xdr:row>39</xdr:row>
      <xdr:rowOff>133350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371849" y="8515350"/>
          <a:ext cx="3590925" cy="7143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3</xdr:col>
      <xdr:colOff>19049</xdr:colOff>
      <xdr:row>54</xdr:row>
      <xdr:rowOff>0</xdr:rowOff>
    </xdr:from>
    <xdr:to>
      <xdr:col>6</xdr:col>
      <xdr:colOff>647700</xdr:colOff>
      <xdr:row>57</xdr:row>
      <xdr:rowOff>0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57424" y="10944225"/>
          <a:ext cx="5715001" cy="5429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1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1"/>
  <sheetViews>
    <sheetView showGridLines="0" showRowColHeaders="0" showZeros="0" tabSelected="1" showRuler="0" zoomScaleNormal="100" zoomScaleSheetLayoutView="100" zoomScalePageLayoutView="89" workbookViewId="0">
      <selection activeCell="B11" sqref="B11:F11"/>
    </sheetView>
  </sheetViews>
  <sheetFormatPr defaultColWidth="0" defaultRowHeight="15" zeroHeight="1" x14ac:dyDescent="0.25"/>
  <cols>
    <col min="1" max="1" width="2.42578125" style="3" customWidth="1"/>
    <col min="2" max="2" width="3.7109375" style="3" customWidth="1"/>
    <col min="3" max="3" width="43.140625" style="3" customWidth="1"/>
    <col min="4" max="4" width="17.5703125" style="3" customWidth="1"/>
    <col min="5" max="5" width="12.85546875" style="6" customWidth="1"/>
    <col min="6" max="6" width="12" style="10" customWidth="1"/>
    <col min="7" max="7" width="12.42578125" style="5" customWidth="1"/>
    <col min="8" max="8" width="8" style="3" customWidth="1"/>
    <col min="9" max="9" width="11.85546875" style="3" customWidth="1"/>
    <col min="10" max="10" width="9.140625" style="3" customWidth="1"/>
    <col min="11" max="11" width="13.42578125" style="3" customWidth="1"/>
    <col min="12" max="12" width="2.140625" style="3" customWidth="1"/>
    <col min="13" max="13" width="47.42578125" style="3" hidden="1"/>
    <col min="14" max="14" width="11.7109375" style="3" hidden="1"/>
    <col min="15" max="16384" width="2.42578125" style="3" hidden="1"/>
  </cols>
  <sheetData>
    <row r="1" spans="2:12" s="1" customFormat="1" ht="22.5" customHeight="1" x14ac:dyDescent="0.25">
      <c r="B1" s="196" t="s">
        <v>20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2" s="13" customFormat="1" ht="21.75" customHeight="1" x14ac:dyDescent="0.25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6"/>
    </row>
    <row r="3" spans="2:12" s="11" customFormat="1" ht="21.75" customHeight="1" x14ac:dyDescent="0.25">
      <c r="B3" s="198" t="s">
        <v>104</v>
      </c>
      <c r="C3" s="198"/>
      <c r="D3" s="198"/>
      <c r="E3" s="198"/>
      <c r="F3" s="198"/>
      <c r="G3" s="198"/>
      <c r="H3" s="198"/>
      <c r="I3" s="198"/>
      <c r="J3" s="198"/>
      <c r="K3" s="198"/>
      <c r="L3" s="196"/>
    </row>
    <row r="4" spans="2:12" s="11" customFormat="1" ht="15" customHeight="1" x14ac:dyDescent="0.25">
      <c r="B4" s="208" t="s">
        <v>142</v>
      </c>
      <c r="C4" s="208"/>
      <c r="D4" s="208"/>
      <c r="E4" s="208"/>
      <c r="F4" s="208"/>
      <c r="G4" s="208"/>
      <c r="H4" s="208"/>
      <c r="I4" s="208"/>
      <c r="J4" s="208"/>
      <c r="K4" s="208"/>
      <c r="L4" s="196"/>
    </row>
    <row r="5" spans="2:12" s="11" customFormat="1" ht="15" customHeight="1" x14ac:dyDescent="0.25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96"/>
    </row>
    <row r="6" spans="2:12" s="11" customFormat="1" ht="50.25" customHeight="1" x14ac:dyDescent="0.25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196"/>
    </row>
    <row r="7" spans="2:12" s="11" customFormat="1" ht="15" customHeight="1" x14ac:dyDescent="0.25"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6"/>
    </row>
    <row r="8" spans="2:12" s="11" customFormat="1" ht="15" customHeight="1" x14ac:dyDescent="0.25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6"/>
    </row>
    <row r="9" spans="2:12" s="11" customFormat="1" ht="22.5" customHeight="1" x14ac:dyDescent="0.25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6"/>
    </row>
    <row r="10" spans="2:12" s="1" customFormat="1" ht="17.100000000000001" customHeight="1" x14ac:dyDescent="0.25"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6"/>
    </row>
    <row r="11" spans="2:12" s="1" customFormat="1" ht="17.100000000000001" customHeight="1" x14ac:dyDescent="0.25">
      <c r="B11" s="189" t="s">
        <v>120</v>
      </c>
      <c r="C11" s="189"/>
      <c r="D11" s="189"/>
      <c r="E11" s="189"/>
      <c r="F11" s="189"/>
      <c r="G11" s="200"/>
      <c r="H11" s="200"/>
      <c r="I11" s="200"/>
      <c r="J11" s="200"/>
      <c r="K11" s="200"/>
      <c r="L11" s="196"/>
    </row>
    <row r="12" spans="2:12" s="1" customFormat="1" ht="17.100000000000001" customHeight="1" x14ac:dyDescent="0.25">
      <c r="B12" s="201" t="s">
        <v>108</v>
      </c>
      <c r="C12" s="201"/>
      <c r="D12" s="201"/>
      <c r="E12" s="201"/>
      <c r="F12" s="201"/>
      <c r="G12" s="200"/>
      <c r="H12" s="200"/>
      <c r="I12" s="200"/>
      <c r="J12" s="200"/>
      <c r="K12" s="200"/>
      <c r="L12" s="196"/>
    </row>
    <row r="13" spans="2:12" s="1" customFormat="1" ht="17.100000000000001" customHeight="1" x14ac:dyDescent="0.25">
      <c r="B13" s="189" t="s">
        <v>121</v>
      </c>
      <c r="C13" s="189"/>
      <c r="D13" s="189"/>
      <c r="E13" s="189"/>
      <c r="F13" s="189"/>
      <c r="G13" s="200"/>
      <c r="H13" s="200"/>
      <c r="I13" s="200"/>
      <c r="J13" s="200"/>
      <c r="K13" s="200"/>
      <c r="L13" s="196"/>
    </row>
    <row r="14" spans="2:12" s="1" customFormat="1" ht="17.100000000000001" customHeight="1" x14ac:dyDescent="0.25">
      <c r="B14" s="189" t="s">
        <v>122</v>
      </c>
      <c r="C14" s="189"/>
      <c r="D14" s="189"/>
      <c r="E14" s="189"/>
      <c r="F14" s="189"/>
      <c r="G14" s="200"/>
      <c r="H14" s="200"/>
      <c r="I14" s="200"/>
      <c r="J14" s="200"/>
      <c r="K14" s="200"/>
      <c r="L14" s="196"/>
    </row>
    <row r="15" spans="2:12" s="1" customFormat="1" ht="17.100000000000001" customHeight="1" x14ac:dyDescent="0.25">
      <c r="B15" s="189" t="s">
        <v>109</v>
      </c>
      <c r="C15" s="189"/>
      <c r="D15" s="189"/>
      <c r="E15" s="189"/>
      <c r="F15" s="189"/>
      <c r="G15" s="200"/>
      <c r="H15" s="200"/>
      <c r="I15" s="200"/>
      <c r="J15" s="200"/>
      <c r="K15" s="200"/>
      <c r="L15" s="196"/>
    </row>
    <row r="16" spans="2:12" s="1" customFormat="1" ht="17.100000000000001" customHeight="1" x14ac:dyDescent="0.25">
      <c r="B16" s="189" t="s">
        <v>110</v>
      </c>
      <c r="C16" s="189"/>
      <c r="D16" s="189"/>
      <c r="E16" s="189"/>
      <c r="F16" s="189"/>
      <c r="G16" s="200"/>
      <c r="H16" s="200"/>
      <c r="I16" s="200"/>
      <c r="J16" s="200"/>
      <c r="K16" s="200"/>
      <c r="L16" s="196"/>
    </row>
    <row r="17" spans="1:12" s="1" customFormat="1" ht="17.100000000000001" customHeight="1" x14ac:dyDescent="0.25">
      <c r="B17" s="189" t="s">
        <v>111</v>
      </c>
      <c r="C17" s="189"/>
      <c r="D17" s="189"/>
      <c r="E17" s="189"/>
      <c r="F17" s="189"/>
      <c r="G17" s="200"/>
      <c r="H17" s="200"/>
      <c r="I17" s="200"/>
      <c r="J17" s="200"/>
      <c r="K17" s="200"/>
      <c r="L17" s="196"/>
    </row>
    <row r="18" spans="1:12" s="1" customFormat="1" ht="17.100000000000001" customHeight="1" x14ac:dyDescent="0.25">
      <c r="B18" s="189" t="s">
        <v>112</v>
      </c>
      <c r="C18" s="189"/>
      <c r="D18" s="189"/>
      <c r="E18" s="189"/>
      <c r="F18" s="189"/>
      <c r="G18" s="200"/>
      <c r="H18" s="200"/>
      <c r="I18" s="200"/>
      <c r="J18" s="200"/>
      <c r="K18" s="200"/>
      <c r="L18" s="196"/>
    </row>
    <row r="19" spans="1:12" s="1" customFormat="1" ht="17.100000000000001" customHeight="1" x14ac:dyDescent="0.25">
      <c r="B19" s="189" t="s">
        <v>113</v>
      </c>
      <c r="C19" s="189"/>
      <c r="D19" s="189"/>
      <c r="E19" s="189"/>
      <c r="F19" s="189"/>
      <c r="G19" s="200"/>
      <c r="H19" s="200"/>
      <c r="I19" s="200"/>
      <c r="J19" s="200"/>
      <c r="K19" s="200"/>
      <c r="L19" s="196"/>
    </row>
    <row r="20" spans="1:12" s="1" customFormat="1" ht="17.100000000000001" customHeight="1" x14ac:dyDescent="0.25">
      <c r="B20" s="189" t="s">
        <v>145</v>
      </c>
      <c r="C20" s="189"/>
      <c r="D20" s="189"/>
      <c r="E20" s="189"/>
      <c r="F20" s="189"/>
      <c r="G20" s="200"/>
      <c r="H20" s="200"/>
      <c r="I20" s="200"/>
      <c r="J20" s="200"/>
      <c r="K20" s="200"/>
      <c r="L20" s="196"/>
    </row>
    <row r="21" spans="1:12" s="1" customFormat="1" ht="17.100000000000001" customHeight="1" x14ac:dyDescent="0.25">
      <c r="B21" s="189" t="s">
        <v>101</v>
      </c>
      <c r="C21" s="189"/>
      <c r="D21" s="189"/>
      <c r="E21" s="189"/>
      <c r="F21" s="189"/>
      <c r="G21" s="200"/>
      <c r="H21" s="200"/>
      <c r="I21" s="200"/>
      <c r="J21" s="200"/>
      <c r="K21" s="200"/>
      <c r="L21" s="196"/>
    </row>
    <row r="22" spans="1:12" s="1" customFormat="1" ht="15.75" x14ac:dyDescent="0.25">
      <c r="B22" s="189" t="s">
        <v>144</v>
      </c>
      <c r="C22" s="189"/>
      <c r="D22" s="189"/>
      <c r="E22" s="189"/>
      <c r="F22" s="189"/>
      <c r="G22" s="200"/>
      <c r="H22" s="200"/>
      <c r="I22" s="200"/>
      <c r="J22" s="200"/>
      <c r="K22" s="200"/>
      <c r="L22" s="196"/>
    </row>
    <row r="23" spans="1:12" s="1" customFormat="1" ht="15.75" x14ac:dyDescent="0.2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196"/>
    </row>
    <row r="24" spans="1:12" s="1" customFormat="1" ht="12" customHeight="1" x14ac:dyDescent="0.25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196"/>
    </row>
    <row r="25" spans="1:12" s="1" customFormat="1" ht="26.25" customHeight="1" x14ac:dyDescent="0.25">
      <c r="B25" s="2"/>
      <c r="C25" s="14" t="s">
        <v>68</v>
      </c>
      <c r="D25" s="15"/>
      <c r="E25" s="193"/>
      <c r="F25" s="194"/>
      <c r="G25" s="200"/>
      <c r="H25" s="200"/>
      <c r="I25" s="200"/>
      <c r="J25" s="200"/>
      <c r="K25" s="200"/>
      <c r="L25" s="196"/>
    </row>
    <row r="26" spans="1:12" s="1" customFormat="1" ht="24" customHeight="1" x14ac:dyDescent="0.25">
      <c r="B26" s="2"/>
      <c r="C26" s="14" t="s">
        <v>69</v>
      </c>
      <c r="D26" s="16"/>
      <c r="E26" s="193"/>
      <c r="F26" s="194"/>
      <c r="G26" s="200"/>
      <c r="H26" s="200"/>
      <c r="I26" s="200"/>
      <c r="J26" s="200"/>
      <c r="K26" s="200"/>
      <c r="L26" s="196"/>
    </row>
    <row r="27" spans="1:12" s="12" customFormat="1" ht="15.75" x14ac:dyDescent="0.25">
      <c r="B27" s="195"/>
      <c r="C27" s="195"/>
      <c r="D27" s="195"/>
      <c r="E27" s="195"/>
      <c r="F27" s="195"/>
      <c r="G27" s="200"/>
      <c r="H27" s="200"/>
      <c r="I27" s="200"/>
      <c r="J27" s="200"/>
      <c r="K27" s="200"/>
      <c r="L27" s="196"/>
    </row>
    <row r="28" spans="1:12" s="1" customFormat="1" ht="15.75" x14ac:dyDescent="0.25">
      <c r="B28" s="195"/>
      <c r="C28" s="195"/>
      <c r="D28" s="195"/>
      <c r="E28" s="195"/>
      <c r="F28" s="195"/>
      <c r="G28" s="200"/>
      <c r="H28" s="200"/>
      <c r="I28" s="200"/>
      <c r="J28" s="200"/>
      <c r="K28" s="200"/>
      <c r="L28" s="196"/>
    </row>
    <row r="29" spans="1:12" s="25" customFormat="1" ht="19.5" customHeight="1" x14ac:dyDescent="0.25">
      <c r="B29" s="195"/>
      <c r="C29" s="195"/>
      <c r="D29" s="195"/>
      <c r="E29" s="195"/>
      <c r="F29" s="195"/>
      <c r="G29" s="200"/>
      <c r="H29" s="200"/>
      <c r="I29" s="200"/>
      <c r="J29" s="200"/>
      <c r="K29" s="200"/>
      <c r="L29" s="196"/>
    </row>
    <row r="30" spans="1:12" s="88" customFormat="1" ht="10.5" customHeight="1" x14ac:dyDescent="0.25">
      <c r="A30" s="25"/>
      <c r="B30" s="94"/>
      <c r="C30" s="94"/>
      <c r="D30" s="94"/>
      <c r="E30" s="94"/>
      <c r="F30" s="93"/>
      <c r="G30" s="87"/>
      <c r="H30" s="87"/>
      <c r="I30" s="87"/>
      <c r="J30" s="87"/>
      <c r="L30" s="196"/>
    </row>
    <row r="31" spans="1:12" s="88" customFormat="1" ht="23.25" customHeight="1" x14ac:dyDescent="0.25">
      <c r="A31" s="25"/>
      <c r="B31" s="94"/>
      <c r="C31" s="94"/>
      <c r="D31" s="94"/>
      <c r="E31" s="94"/>
      <c r="F31" s="93"/>
      <c r="G31" s="92"/>
      <c r="H31" s="92"/>
      <c r="I31" s="92"/>
      <c r="J31" s="92"/>
      <c r="L31" s="196"/>
    </row>
    <row r="32" spans="1:12" s="88" customFormat="1" ht="23.25" customHeight="1" x14ac:dyDescent="0.25">
      <c r="A32" s="25"/>
      <c r="B32" s="89"/>
      <c r="C32" s="89"/>
      <c r="D32" s="89"/>
      <c r="E32" s="89"/>
      <c r="F32" s="93"/>
      <c r="G32" s="92"/>
      <c r="H32" s="92"/>
      <c r="I32" s="92"/>
      <c r="J32" s="92"/>
      <c r="L32" s="196"/>
    </row>
    <row r="33" spans="1:14" customFormat="1" ht="15.75" x14ac:dyDescent="0.25">
      <c r="A33" s="25"/>
      <c r="B33" s="95"/>
      <c r="C33" s="95"/>
      <c r="D33" s="95"/>
      <c r="E33" s="95"/>
      <c r="F33" s="95"/>
      <c r="G33" s="95"/>
      <c r="H33" s="95"/>
      <c r="I33" s="95"/>
      <c r="J33" s="92"/>
      <c r="K33" s="95"/>
      <c r="L33" s="196"/>
    </row>
    <row r="34" spans="1:14" customFormat="1" ht="21.75" customHeight="1" x14ac:dyDescent="0.25">
      <c r="A34" s="25"/>
      <c r="B34" s="95"/>
      <c r="C34" s="202" t="s">
        <v>127</v>
      </c>
      <c r="D34" s="202"/>
      <c r="E34" s="202"/>
      <c r="F34" s="202"/>
      <c r="G34" s="203" t="s">
        <v>128</v>
      </c>
      <c r="H34" s="203"/>
      <c r="I34" s="203"/>
      <c r="J34" s="92"/>
      <c r="K34" s="95"/>
      <c r="L34" s="196"/>
    </row>
    <row r="35" spans="1:14" customFormat="1" ht="15.75" customHeight="1" x14ac:dyDescent="0.25">
      <c r="A35" s="25"/>
      <c r="B35" s="89"/>
      <c r="C35" s="204" t="s">
        <v>129</v>
      </c>
      <c r="D35" s="205"/>
      <c r="E35" s="205"/>
      <c r="F35" s="205"/>
      <c r="G35" s="90"/>
      <c r="H35" s="90"/>
      <c r="I35" s="96"/>
      <c r="J35" s="92"/>
      <c r="K35" s="95"/>
      <c r="L35" s="196"/>
    </row>
    <row r="36" spans="1:14" customFormat="1" ht="15.75" x14ac:dyDescent="0.25">
      <c r="A36" s="25"/>
      <c r="B36" s="89"/>
      <c r="C36" s="89"/>
      <c r="D36" s="89"/>
      <c r="E36" s="89"/>
      <c r="F36" s="90"/>
      <c r="G36" s="90"/>
      <c r="H36" s="90"/>
      <c r="I36" s="90"/>
      <c r="J36" s="92"/>
      <c r="K36" s="88"/>
      <c r="L36" s="196"/>
      <c r="M36" s="88"/>
      <c r="N36" s="88"/>
    </row>
    <row r="37" spans="1:14" customFormat="1" ht="15.75" x14ac:dyDescent="0.25">
      <c r="A37" s="25"/>
      <c r="B37" s="89"/>
      <c r="C37" s="89"/>
      <c r="D37" s="89"/>
      <c r="E37" s="89"/>
      <c r="F37" s="90"/>
      <c r="G37" s="90"/>
      <c r="H37" s="90"/>
      <c r="I37" s="90"/>
      <c r="J37" s="92"/>
      <c r="K37" s="88"/>
      <c r="L37" s="196"/>
      <c r="M37" s="88"/>
      <c r="N37" s="88"/>
    </row>
    <row r="38" spans="1:14" customFormat="1" ht="15.75" x14ac:dyDescent="0.25">
      <c r="A38" s="25"/>
      <c r="B38" s="96"/>
      <c r="C38" s="96"/>
      <c r="D38" s="96"/>
      <c r="E38" s="96"/>
      <c r="F38" s="96"/>
      <c r="G38" s="96"/>
      <c r="H38" s="96"/>
      <c r="I38" s="96"/>
      <c r="J38" s="92"/>
      <c r="K38" s="95"/>
      <c r="L38" s="196"/>
    </row>
    <row r="39" spans="1:14" customFormat="1" ht="15.75" x14ac:dyDescent="0.25">
      <c r="A39" s="25"/>
      <c r="B39" s="96"/>
      <c r="C39" s="96"/>
      <c r="D39" s="96"/>
      <c r="E39" s="96"/>
      <c r="F39" s="95"/>
      <c r="G39" s="95"/>
      <c r="H39" s="95"/>
      <c r="I39" s="95"/>
      <c r="J39" s="92"/>
      <c r="K39" s="95"/>
      <c r="L39" s="196"/>
    </row>
    <row r="40" spans="1:14" customFormat="1" ht="15.75" x14ac:dyDescent="0.25">
      <c r="A40" s="25"/>
      <c r="B40" s="95"/>
      <c r="C40" s="95"/>
      <c r="D40" s="95"/>
      <c r="E40" s="95"/>
      <c r="F40" s="95"/>
      <c r="G40" s="95"/>
      <c r="H40" s="95"/>
      <c r="I40" s="95"/>
      <c r="J40" s="92"/>
      <c r="K40" s="95"/>
      <c r="L40" s="196"/>
    </row>
    <row r="41" spans="1:14" customFormat="1" ht="15.75" x14ac:dyDescent="0.25">
      <c r="A41" s="25"/>
      <c r="B41" s="95"/>
      <c r="C41" s="95"/>
      <c r="D41" s="95"/>
      <c r="E41" s="95"/>
      <c r="F41" s="95"/>
      <c r="G41" s="95"/>
      <c r="H41" s="95"/>
      <c r="I41" s="95"/>
      <c r="J41" s="92"/>
      <c r="K41" s="95"/>
      <c r="L41" s="196"/>
    </row>
    <row r="42" spans="1:14" customFormat="1" ht="21" customHeight="1" x14ac:dyDescent="0.25">
      <c r="A42" s="25"/>
      <c r="B42" s="202" t="s">
        <v>130</v>
      </c>
      <c r="C42" s="202"/>
      <c r="D42" s="202"/>
      <c r="E42" s="202"/>
      <c r="F42" s="202"/>
      <c r="G42" s="202"/>
      <c r="H42" s="202"/>
      <c r="I42" s="202"/>
      <c r="J42" s="92"/>
      <c r="K42" s="95"/>
      <c r="L42" s="196"/>
    </row>
    <row r="43" spans="1:14" customFormat="1" ht="15" customHeight="1" x14ac:dyDescent="0.25">
      <c r="A43" s="25"/>
      <c r="B43" s="207" t="s">
        <v>146</v>
      </c>
      <c r="C43" s="207"/>
      <c r="D43" s="207"/>
      <c r="E43" s="97"/>
      <c r="F43" s="97"/>
      <c r="G43" s="97"/>
      <c r="H43" s="97"/>
      <c r="I43" s="97"/>
      <c r="J43" s="92"/>
      <c r="K43" s="88"/>
      <c r="L43" s="196"/>
      <c r="M43" s="88"/>
      <c r="N43" s="88"/>
    </row>
    <row r="44" spans="1:14" customFormat="1" ht="15.75" x14ac:dyDescent="0.25">
      <c r="A44" s="25"/>
      <c r="B44" s="89"/>
      <c r="C44" s="91" t="s">
        <v>131</v>
      </c>
      <c r="D44" s="89"/>
      <c r="E44" s="89"/>
      <c r="F44" s="90"/>
      <c r="G44" s="90"/>
      <c r="H44" s="90"/>
      <c r="I44" s="90"/>
      <c r="J44" s="92"/>
      <c r="K44" s="88"/>
      <c r="L44" s="196"/>
      <c r="M44" s="88"/>
      <c r="N44" s="88"/>
    </row>
    <row r="45" spans="1:14" customFormat="1" ht="15.75" x14ac:dyDescent="0.25">
      <c r="A45" s="25"/>
      <c r="B45" s="95"/>
      <c r="C45" s="95"/>
      <c r="D45" s="95"/>
      <c r="E45" s="95"/>
      <c r="F45" s="95"/>
      <c r="G45" s="95"/>
      <c r="H45" s="95"/>
      <c r="I45" s="95"/>
      <c r="J45" s="92"/>
      <c r="K45" s="95"/>
      <c r="L45" s="196"/>
    </row>
    <row r="46" spans="1:14" customFormat="1" ht="15" customHeight="1" x14ac:dyDescent="0.25">
      <c r="A46" s="25"/>
      <c r="B46" s="202" t="s">
        <v>132</v>
      </c>
      <c r="C46" s="202"/>
      <c r="D46" s="202"/>
      <c r="E46" s="202"/>
      <c r="F46" s="202"/>
      <c r="G46" s="202"/>
      <c r="H46" s="202"/>
      <c r="I46" s="202"/>
      <c r="J46" s="92"/>
      <c r="K46" s="88"/>
      <c r="L46" s="196"/>
      <c r="M46" s="88"/>
      <c r="N46" s="88"/>
    </row>
    <row r="47" spans="1:14" customFormat="1" ht="15.75" x14ac:dyDescent="0.25">
      <c r="A47" s="25"/>
      <c r="B47" s="95"/>
      <c r="C47" s="95"/>
      <c r="D47" s="95"/>
      <c r="E47" s="95"/>
      <c r="F47" s="95"/>
      <c r="G47" s="95"/>
      <c r="H47" s="95"/>
      <c r="I47" s="95"/>
      <c r="J47" s="92"/>
      <c r="K47" s="95"/>
      <c r="L47" s="196"/>
    </row>
    <row r="48" spans="1:14" customFormat="1" ht="15" customHeight="1" x14ac:dyDescent="0.25">
      <c r="A48" s="25"/>
      <c r="B48" s="190" t="s">
        <v>133</v>
      </c>
      <c r="C48" s="190"/>
      <c r="D48" s="190"/>
      <c r="E48" s="190"/>
      <c r="F48" s="190"/>
      <c r="G48" s="190"/>
      <c r="H48" s="190"/>
      <c r="I48" s="95"/>
      <c r="J48" s="92"/>
      <c r="K48" s="95"/>
      <c r="L48" s="196"/>
    </row>
    <row r="49" spans="1:12" customFormat="1" ht="15" customHeight="1" x14ac:dyDescent="0.25">
      <c r="A49" s="25"/>
      <c r="B49" s="190" t="s">
        <v>134</v>
      </c>
      <c r="C49" s="190"/>
      <c r="D49" s="190"/>
      <c r="E49" s="190"/>
      <c r="F49" s="190"/>
      <c r="G49" s="190"/>
      <c r="H49" s="190"/>
      <c r="I49" s="95"/>
      <c r="J49" s="92"/>
      <c r="K49" s="95"/>
      <c r="L49" s="196"/>
    </row>
    <row r="50" spans="1:12" customFormat="1" ht="15.75" x14ac:dyDescent="0.25">
      <c r="A50" s="25"/>
      <c r="B50" s="190" t="s">
        <v>135</v>
      </c>
      <c r="C50" s="190"/>
      <c r="D50" s="190"/>
      <c r="E50" s="190"/>
      <c r="F50" s="190"/>
      <c r="G50" s="190"/>
      <c r="H50" s="190"/>
      <c r="I50" s="95"/>
      <c r="J50" s="92"/>
      <c r="K50" s="95"/>
      <c r="L50" s="196"/>
    </row>
    <row r="51" spans="1:12" customFormat="1" ht="15.75" x14ac:dyDescent="0.25">
      <c r="A51" s="25"/>
      <c r="B51" s="190" t="s">
        <v>136</v>
      </c>
      <c r="C51" s="190"/>
      <c r="D51" s="190"/>
      <c r="E51" s="190"/>
      <c r="F51" s="190"/>
      <c r="G51" s="190"/>
      <c r="H51" s="190"/>
      <c r="I51" s="95"/>
      <c r="J51" s="92"/>
      <c r="K51" s="95"/>
      <c r="L51" s="196"/>
    </row>
    <row r="52" spans="1:12" customFormat="1" ht="15.75" x14ac:dyDescent="0.25">
      <c r="A52" s="25"/>
      <c r="B52" s="190" t="s">
        <v>137</v>
      </c>
      <c r="C52" s="190"/>
      <c r="D52" s="190"/>
      <c r="E52" s="190"/>
      <c r="F52" s="190"/>
      <c r="G52" s="190"/>
      <c r="H52" s="190"/>
      <c r="I52" s="95"/>
      <c r="J52" s="92"/>
      <c r="K52" s="95"/>
      <c r="L52" s="196"/>
    </row>
    <row r="53" spans="1:12" customFormat="1" ht="12.75" customHeight="1" x14ac:dyDescent="0.25">
      <c r="A53" s="25"/>
      <c r="B53" s="94"/>
      <c r="C53" s="94"/>
      <c r="D53" s="94"/>
      <c r="E53" s="94"/>
      <c r="F53" s="94"/>
      <c r="G53" s="95"/>
      <c r="H53" s="95"/>
      <c r="I53" s="95"/>
      <c r="J53" s="92"/>
      <c r="K53" s="95"/>
      <c r="L53" s="196"/>
    </row>
    <row r="54" spans="1:12" customFormat="1" ht="1.5" customHeight="1" x14ac:dyDescent="0.25">
      <c r="A54" s="25"/>
      <c r="B54" s="94"/>
      <c r="C54" s="94"/>
      <c r="D54" s="94"/>
      <c r="E54" s="94"/>
      <c r="F54" s="94"/>
      <c r="G54" s="95"/>
      <c r="H54" s="95"/>
      <c r="I54" s="95"/>
      <c r="J54" s="92"/>
      <c r="K54" s="95"/>
      <c r="L54" s="196"/>
    </row>
    <row r="55" spans="1:12" customFormat="1" ht="15.75" x14ac:dyDescent="0.25">
      <c r="A55" s="25"/>
      <c r="B55" s="94"/>
      <c r="C55" s="94"/>
      <c r="D55" s="94"/>
      <c r="E55" s="94"/>
      <c r="F55" s="94"/>
      <c r="G55" s="95"/>
      <c r="H55" s="95"/>
      <c r="I55" s="95"/>
      <c r="J55" s="92"/>
      <c r="K55" s="95"/>
      <c r="L55" s="196"/>
    </row>
    <row r="56" spans="1:12" customFormat="1" ht="15.75" x14ac:dyDescent="0.25">
      <c r="A56" s="25"/>
      <c r="B56" s="94"/>
      <c r="C56" s="94"/>
      <c r="D56" s="94"/>
      <c r="E56" s="94"/>
      <c r="F56" s="94"/>
      <c r="G56" s="95"/>
      <c r="H56" s="95"/>
      <c r="I56" s="95"/>
      <c r="J56" s="92"/>
      <c r="K56" s="95"/>
      <c r="L56" s="196"/>
    </row>
    <row r="57" spans="1:12" customFormat="1" ht="15.75" x14ac:dyDescent="0.25">
      <c r="A57" s="25"/>
      <c r="B57" s="94"/>
      <c r="C57" s="94"/>
      <c r="D57" s="94"/>
      <c r="E57" s="94"/>
      <c r="F57" s="94"/>
      <c r="G57" s="95"/>
      <c r="H57" s="95"/>
      <c r="I57" s="95"/>
      <c r="J57" s="92"/>
      <c r="K57" s="95"/>
      <c r="L57" s="196"/>
    </row>
    <row r="58" spans="1:12" customFormat="1" ht="14.25" customHeight="1" x14ac:dyDescent="0.25">
      <c r="A58" s="25"/>
      <c r="B58" s="94"/>
      <c r="C58" s="94"/>
      <c r="D58" s="94"/>
      <c r="E58" s="94"/>
      <c r="F58" s="94"/>
      <c r="G58" s="95"/>
      <c r="H58" s="95"/>
      <c r="I58" s="95"/>
      <c r="J58" s="92"/>
      <c r="K58" s="95"/>
      <c r="L58" s="196"/>
    </row>
    <row r="59" spans="1:12" customFormat="1" ht="15.75" x14ac:dyDescent="0.25">
      <c r="A59" s="25"/>
      <c r="B59" s="94"/>
      <c r="C59" s="190" t="s">
        <v>140</v>
      </c>
      <c r="D59" s="190"/>
      <c r="E59" s="190"/>
      <c r="F59" s="190"/>
      <c r="G59" s="95"/>
      <c r="H59" s="95"/>
      <c r="I59" s="95"/>
      <c r="J59" s="92"/>
      <c r="K59" s="95"/>
      <c r="L59" s="196"/>
    </row>
    <row r="60" spans="1:12" customFormat="1" ht="15.75" x14ac:dyDescent="0.25">
      <c r="A60" s="25"/>
      <c r="B60" s="94"/>
      <c r="C60" s="206" t="s">
        <v>138</v>
      </c>
      <c r="D60" s="206"/>
      <c r="E60" s="98"/>
      <c r="F60" s="94"/>
      <c r="G60" s="95"/>
      <c r="H60" s="95"/>
      <c r="I60" s="95"/>
      <c r="J60" s="92"/>
      <c r="K60" s="95"/>
      <c r="L60" s="196"/>
    </row>
    <row r="61" spans="1:12" customFormat="1" ht="12.75" customHeight="1" x14ac:dyDescent="0.25">
      <c r="A61" s="25"/>
      <c r="B61" s="94"/>
      <c r="C61" s="94"/>
      <c r="D61" s="94"/>
      <c r="E61" s="94"/>
      <c r="F61" s="94"/>
      <c r="G61" s="95"/>
      <c r="H61" s="95"/>
      <c r="I61" s="95"/>
      <c r="J61" s="92"/>
      <c r="K61" s="95"/>
      <c r="L61" s="196"/>
    </row>
    <row r="62" spans="1:12" customFormat="1" ht="15.75" x14ac:dyDescent="0.25">
      <c r="A62" s="25"/>
      <c r="B62" s="94"/>
      <c r="C62" s="190" t="s">
        <v>141</v>
      </c>
      <c r="D62" s="190"/>
      <c r="E62" s="190"/>
      <c r="F62" s="94"/>
      <c r="G62" s="95"/>
      <c r="H62" s="95"/>
      <c r="I62" s="95"/>
      <c r="J62" s="92"/>
      <c r="K62" s="95"/>
      <c r="L62" s="196"/>
    </row>
    <row r="63" spans="1:12" customFormat="1" ht="15.75" x14ac:dyDescent="0.25">
      <c r="A63" s="25"/>
      <c r="B63" s="94"/>
      <c r="C63" s="206" t="s">
        <v>139</v>
      </c>
      <c r="D63" s="206"/>
      <c r="E63" s="99"/>
      <c r="F63" s="94"/>
      <c r="G63" s="95"/>
      <c r="H63" s="95"/>
      <c r="I63" s="95"/>
      <c r="J63" s="92"/>
      <c r="K63" s="95"/>
      <c r="L63" s="196"/>
    </row>
    <row r="64" spans="1:12" customFormat="1" ht="15.75" x14ac:dyDescent="0.25">
      <c r="A64" s="25"/>
      <c r="B64" s="95"/>
      <c r="C64" s="95"/>
      <c r="D64" s="95"/>
      <c r="E64" s="95"/>
      <c r="F64" s="95"/>
      <c r="G64" s="95"/>
      <c r="H64" s="95"/>
      <c r="I64" s="95"/>
      <c r="J64" s="92"/>
      <c r="K64" s="95"/>
      <c r="L64" s="196"/>
    </row>
    <row r="65" spans="2:17" ht="29.25" customHeight="1" x14ac:dyDescent="0.25">
      <c r="B65" s="143" t="s">
        <v>79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96"/>
      <c r="M65" s="6"/>
    </row>
    <row r="66" spans="2:17" ht="24" customHeight="1" x14ac:dyDescent="0.25">
      <c r="B66" s="192" t="s">
        <v>67</v>
      </c>
      <c r="C66" s="192"/>
      <c r="D66" s="192"/>
      <c r="E66" s="192"/>
      <c r="F66" s="192"/>
      <c r="G66" s="150"/>
      <c r="H66" s="150"/>
      <c r="I66" s="150"/>
      <c r="J66" s="150"/>
      <c r="K66" s="150"/>
      <c r="L66" s="196"/>
    </row>
    <row r="67" spans="2:17" ht="33.75" customHeight="1" x14ac:dyDescent="0.25">
      <c r="B67" s="30" t="s">
        <v>0</v>
      </c>
      <c r="C67" s="30" t="s">
        <v>38</v>
      </c>
      <c r="D67" s="109" t="s">
        <v>1</v>
      </c>
      <c r="E67" s="109"/>
      <c r="F67" s="109"/>
      <c r="G67" s="150"/>
      <c r="H67" s="150"/>
      <c r="I67" s="150"/>
      <c r="J67" s="150"/>
      <c r="K67" s="150"/>
      <c r="L67" s="196"/>
    </row>
    <row r="68" spans="2:17" ht="19.5" customHeight="1" x14ac:dyDescent="0.25">
      <c r="B68" s="31">
        <v>1</v>
      </c>
      <c r="C68" s="26" t="s">
        <v>22</v>
      </c>
      <c r="D68" s="114" t="s">
        <v>23</v>
      </c>
      <c r="E68" s="114"/>
      <c r="F68" s="114"/>
      <c r="G68" s="150"/>
      <c r="H68" s="150"/>
      <c r="I68" s="150"/>
      <c r="J68" s="150"/>
      <c r="K68" s="150"/>
      <c r="L68" s="196"/>
    </row>
    <row r="69" spans="2:17" ht="19.5" customHeight="1" x14ac:dyDescent="0.25">
      <c r="B69" s="31">
        <v>2</v>
      </c>
      <c r="C69" s="26" t="s">
        <v>24</v>
      </c>
      <c r="D69" s="114" t="s">
        <v>28</v>
      </c>
      <c r="E69" s="114"/>
      <c r="F69" s="114"/>
      <c r="G69" s="150"/>
      <c r="H69" s="150"/>
      <c r="I69" s="150"/>
      <c r="J69" s="150"/>
      <c r="K69" s="150"/>
      <c r="L69" s="196"/>
    </row>
    <row r="70" spans="2:17" ht="19.5" customHeight="1" x14ac:dyDescent="0.25">
      <c r="B70" s="31">
        <v>3</v>
      </c>
      <c r="C70" s="26" t="s">
        <v>25</v>
      </c>
      <c r="D70" s="27" t="s">
        <v>29</v>
      </c>
      <c r="E70" s="24"/>
      <c r="F70" s="27"/>
      <c r="G70" s="150"/>
      <c r="H70" s="150"/>
      <c r="I70" s="150"/>
      <c r="J70" s="150"/>
      <c r="K70" s="150"/>
      <c r="L70" s="196"/>
    </row>
    <row r="71" spans="2:17" ht="19.7" customHeight="1" x14ac:dyDescent="0.25">
      <c r="B71" s="31">
        <v>4</v>
      </c>
      <c r="C71" s="26" t="s">
        <v>26</v>
      </c>
      <c r="D71" s="114" t="s">
        <v>30</v>
      </c>
      <c r="E71" s="114"/>
      <c r="F71" s="114"/>
      <c r="G71" s="150"/>
      <c r="H71" s="150"/>
      <c r="I71" s="150"/>
      <c r="J71" s="150"/>
      <c r="K71" s="150"/>
      <c r="L71" s="196"/>
    </row>
    <row r="72" spans="2:17" ht="19.7" customHeight="1" x14ac:dyDescent="0.25">
      <c r="B72" s="31">
        <v>5</v>
      </c>
      <c r="C72" s="26" t="s">
        <v>33</v>
      </c>
      <c r="D72" s="114" t="s">
        <v>31</v>
      </c>
      <c r="E72" s="114"/>
      <c r="F72" s="114"/>
      <c r="G72" s="150"/>
      <c r="H72" s="150"/>
      <c r="I72" s="150"/>
      <c r="J72" s="150"/>
      <c r="K72" s="150"/>
      <c r="L72" s="196"/>
    </row>
    <row r="73" spans="2:17" ht="30" customHeight="1" x14ac:dyDescent="0.25">
      <c r="B73" s="31">
        <v>6</v>
      </c>
      <c r="C73" s="28" t="s">
        <v>34</v>
      </c>
      <c r="D73" s="114" t="s">
        <v>31</v>
      </c>
      <c r="E73" s="114"/>
      <c r="F73" s="114"/>
      <c r="G73" s="150"/>
      <c r="H73" s="150"/>
      <c r="I73" s="150"/>
      <c r="J73" s="150"/>
      <c r="K73" s="150"/>
      <c r="L73" s="196"/>
    </row>
    <row r="74" spans="2:17" ht="26.25" customHeight="1" x14ac:dyDescent="0.25">
      <c r="C74" s="181" t="s">
        <v>10</v>
      </c>
      <c r="D74" s="181"/>
      <c r="E74" s="32" t="s">
        <v>15</v>
      </c>
      <c r="F74" s="32" t="s">
        <v>62</v>
      </c>
      <c r="G74" s="150"/>
      <c r="H74" s="150"/>
      <c r="I74" s="150"/>
      <c r="J74" s="150"/>
      <c r="K74" s="150"/>
      <c r="L74" s="196"/>
    </row>
    <row r="75" spans="2:17" ht="24.75" customHeight="1" x14ac:dyDescent="0.25">
      <c r="B75" s="134"/>
      <c r="C75" s="134"/>
      <c r="D75" s="135"/>
      <c r="E75" s="100"/>
      <c r="F75" s="33">
        <v>35.25</v>
      </c>
      <c r="G75" s="150"/>
      <c r="H75" s="150"/>
      <c r="I75" s="150"/>
      <c r="J75" s="150"/>
      <c r="K75" s="150"/>
      <c r="L75" s="196"/>
    </row>
    <row r="76" spans="2:17" ht="32.25" customHeight="1" thickBot="1" x14ac:dyDescent="0.3">
      <c r="B76" s="134"/>
      <c r="C76" s="134"/>
      <c r="D76" s="135"/>
      <c r="E76" s="63" t="s">
        <v>91</v>
      </c>
      <c r="F76" s="64">
        <f>E75*F75</f>
        <v>0</v>
      </c>
      <c r="G76" s="150"/>
      <c r="H76" s="150"/>
      <c r="I76" s="150"/>
      <c r="J76" s="150"/>
      <c r="K76" s="150"/>
      <c r="L76" s="196"/>
    </row>
    <row r="77" spans="2:17" ht="7.5" customHeight="1" x14ac:dyDescent="0.25">
      <c r="B77" s="136"/>
      <c r="C77" s="136"/>
      <c r="D77" s="136"/>
      <c r="E77" s="136"/>
      <c r="F77" s="136"/>
      <c r="G77" s="150"/>
      <c r="H77" s="150"/>
      <c r="I77" s="150"/>
      <c r="J77" s="150"/>
      <c r="K77" s="150"/>
      <c r="L77" s="196"/>
      <c r="M77" s="22" t="s">
        <v>117</v>
      </c>
      <c r="N77" s="115" t="s">
        <v>118</v>
      </c>
      <c r="O77" s="116"/>
      <c r="P77" s="117"/>
      <c r="Q77" s="22" t="s">
        <v>119</v>
      </c>
    </row>
    <row r="78" spans="2:17" ht="19.7" customHeight="1" x14ac:dyDescent="0.25">
      <c r="B78" s="191" t="s">
        <v>47</v>
      </c>
      <c r="C78" s="191"/>
      <c r="D78" s="191"/>
      <c r="E78" s="191"/>
      <c r="F78" s="191"/>
      <c r="G78" s="150"/>
      <c r="H78" s="150"/>
      <c r="I78" s="150"/>
      <c r="J78" s="150"/>
      <c r="K78" s="150"/>
      <c r="L78" s="196"/>
    </row>
    <row r="79" spans="2:17" ht="30.75" customHeight="1" x14ac:dyDescent="0.25">
      <c r="B79" s="137" t="s">
        <v>27</v>
      </c>
      <c r="C79" s="137"/>
      <c r="D79" s="123" t="s">
        <v>32</v>
      </c>
      <c r="E79" s="123"/>
      <c r="F79" s="123"/>
      <c r="G79" s="150"/>
      <c r="H79" s="150"/>
      <c r="I79" s="150"/>
      <c r="J79" s="150"/>
      <c r="K79" s="150"/>
      <c r="L79" s="196"/>
    </row>
    <row r="80" spans="2:17" ht="23.25" customHeight="1" x14ac:dyDescent="0.25">
      <c r="B80" s="127">
        <f>IF($E$75&gt;9,$M$77,IF(AND($E$75&gt;0,$E$75&lt;10),$N$77,0))</f>
        <v>0</v>
      </c>
      <c r="C80" s="127"/>
      <c r="D80" s="128"/>
      <c r="E80" s="34" t="s">
        <v>15</v>
      </c>
      <c r="F80" s="34" t="s">
        <v>59</v>
      </c>
      <c r="G80" s="150"/>
      <c r="H80" s="150"/>
      <c r="I80" s="150"/>
      <c r="J80" s="150"/>
      <c r="K80" s="150"/>
      <c r="L80" s="196"/>
    </row>
    <row r="81" spans="2:14" ht="19.7" customHeight="1" x14ac:dyDescent="0.25">
      <c r="B81" s="129"/>
      <c r="C81" s="129"/>
      <c r="D81" s="130"/>
      <c r="E81" s="101">
        <f>E75</f>
        <v>0</v>
      </c>
      <c r="F81" s="35" t="s">
        <v>46</v>
      </c>
      <c r="G81" s="150"/>
      <c r="H81" s="150"/>
      <c r="I81" s="150"/>
      <c r="J81" s="150"/>
      <c r="K81" s="150"/>
      <c r="L81" s="196"/>
    </row>
    <row r="82" spans="2:14" ht="12.75" customHeight="1" x14ac:dyDescent="0.25">
      <c r="B82" s="70"/>
      <c r="C82" s="70"/>
      <c r="D82" s="70"/>
      <c r="E82" s="71"/>
      <c r="F82" s="72"/>
      <c r="G82" s="150"/>
      <c r="H82" s="150"/>
      <c r="I82" s="150"/>
      <c r="J82" s="150"/>
      <c r="K82" s="150"/>
      <c r="L82" s="196"/>
    </row>
    <row r="83" spans="2:14" ht="26.25" customHeight="1" x14ac:dyDescent="0.25">
      <c r="B83" s="124" t="s">
        <v>48</v>
      </c>
      <c r="C83" s="125"/>
      <c r="D83" s="125"/>
      <c r="E83" s="125"/>
      <c r="F83" s="126"/>
      <c r="G83" s="150"/>
      <c r="H83" s="150"/>
      <c r="I83" s="150"/>
      <c r="J83" s="150"/>
      <c r="K83" s="150"/>
      <c r="L83" s="196"/>
    </row>
    <row r="84" spans="2:14" ht="25.5" customHeight="1" x14ac:dyDescent="0.25">
      <c r="B84" s="121" t="s">
        <v>49</v>
      </c>
      <c r="C84" s="122"/>
      <c r="D84" s="43" t="s">
        <v>15</v>
      </c>
      <c r="E84" s="43" t="s">
        <v>50</v>
      </c>
      <c r="F84" s="44" t="s">
        <v>51</v>
      </c>
      <c r="G84" s="150"/>
      <c r="H84" s="150"/>
      <c r="I84" s="150"/>
      <c r="J84" s="150"/>
      <c r="K84" s="150"/>
      <c r="L84" s="196"/>
    </row>
    <row r="85" spans="2:14" ht="23.25" customHeight="1" thickBot="1" x14ac:dyDescent="0.3">
      <c r="B85" s="110" t="s">
        <v>67</v>
      </c>
      <c r="C85" s="111"/>
      <c r="D85" s="57"/>
      <c r="E85" s="58">
        <f>IF($E$75=0,0,IF(AND($E$75&gt;0,$E$75&lt;10),0.5,IF($E$75&gt;9,1,0)))</f>
        <v>0</v>
      </c>
      <c r="F85" s="61">
        <f>D85*N86</f>
        <v>0</v>
      </c>
      <c r="G85" s="150"/>
      <c r="H85" s="150"/>
      <c r="I85" s="150"/>
      <c r="J85" s="150"/>
      <c r="K85" s="150"/>
      <c r="L85" s="196"/>
    </row>
    <row r="86" spans="2:14" ht="22.5" customHeight="1" thickBot="1" x14ac:dyDescent="0.3">
      <c r="B86" s="112" t="s">
        <v>75</v>
      </c>
      <c r="C86" s="113"/>
      <c r="D86" s="59"/>
      <c r="E86" s="60">
        <f>IF($E$75=0,0,IF(AND($E$75&gt;0,$E$75&lt;10),0.5,IF($E$75&gt;9,1,0)))</f>
        <v>0</v>
      </c>
      <c r="F86" s="62">
        <f>D86*N87</f>
        <v>0</v>
      </c>
      <c r="G86" s="150"/>
      <c r="H86" s="150"/>
      <c r="I86" s="150"/>
      <c r="J86" s="150"/>
      <c r="K86" s="150"/>
      <c r="L86" s="196"/>
      <c r="M86" s="3">
        <v>50.36</v>
      </c>
      <c r="N86" s="47">
        <f>IF(E85=0.5,M86/2,IF(E85=1,0,0))</f>
        <v>0</v>
      </c>
    </row>
    <row r="87" spans="2:14" ht="31.5" customHeight="1" x14ac:dyDescent="0.25">
      <c r="B87" s="132">
        <f>IF($E$75&gt;9,$Q$77,IF(AND($E$75&gt;0,$E$75&lt;10),$P$75,0))</f>
        <v>0</v>
      </c>
      <c r="C87" s="133"/>
      <c r="D87" s="139" t="s">
        <v>91</v>
      </c>
      <c r="E87" s="139"/>
      <c r="F87" s="65">
        <f>SUM(F85:F86)</f>
        <v>0</v>
      </c>
      <c r="G87" s="150"/>
      <c r="H87" s="150"/>
      <c r="I87" s="150"/>
      <c r="J87" s="150"/>
      <c r="K87" s="150"/>
      <c r="L87" s="196"/>
      <c r="M87" s="3">
        <v>20</v>
      </c>
      <c r="N87" s="47">
        <f>IF(E86=0.5,M87/2,IF(E86=1,0,0))</f>
        <v>0</v>
      </c>
    </row>
    <row r="88" spans="2:14" ht="8.25" customHeight="1" x14ac:dyDescent="0.25">
      <c r="B88" s="131">
        <f>IF(C81&gt;9,$S$81,0)</f>
        <v>0</v>
      </c>
      <c r="C88" s="131"/>
      <c r="D88" s="131"/>
      <c r="E88" s="131"/>
      <c r="F88" s="131"/>
      <c r="G88" s="150"/>
      <c r="H88" s="150"/>
      <c r="I88" s="150"/>
      <c r="J88" s="150"/>
      <c r="K88" s="150"/>
      <c r="L88" s="196"/>
    </row>
    <row r="89" spans="2:14" ht="32.25" customHeight="1" x14ac:dyDescent="0.25">
      <c r="B89" s="143" t="s">
        <v>79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96"/>
    </row>
    <row r="90" spans="2:14" s="4" customFormat="1" ht="9" customHeight="1" x14ac:dyDescent="0.25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96"/>
    </row>
    <row r="91" spans="2:14" ht="26.25" customHeight="1" x14ac:dyDescent="0.25">
      <c r="B91" s="169" t="s">
        <v>70</v>
      </c>
      <c r="C91" s="169"/>
      <c r="D91" s="169"/>
      <c r="E91" s="169"/>
      <c r="F91" s="169"/>
      <c r="G91" s="170"/>
      <c r="H91" s="170"/>
      <c r="I91" s="170"/>
      <c r="J91" s="170"/>
      <c r="K91" s="170"/>
      <c r="L91" s="196"/>
    </row>
    <row r="92" spans="2:14" ht="30.75" customHeight="1" x14ac:dyDescent="0.25">
      <c r="B92" s="30" t="s">
        <v>0</v>
      </c>
      <c r="C92" s="30" t="s">
        <v>38</v>
      </c>
      <c r="D92" s="109" t="s">
        <v>1</v>
      </c>
      <c r="E92" s="109"/>
      <c r="F92" s="109"/>
      <c r="G92" s="170"/>
      <c r="H92" s="170"/>
      <c r="I92" s="170"/>
      <c r="J92" s="170"/>
      <c r="K92" s="170"/>
      <c r="L92" s="196"/>
    </row>
    <row r="93" spans="2:14" ht="19.7" customHeight="1" x14ac:dyDescent="0.25">
      <c r="B93" s="31">
        <v>1</v>
      </c>
      <c r="C93" s="27" t="s">
        <v>63</v>
      </c>
      <c r="D93" s="114" t="s">
        <v>123</v>
      </c>
      <c r="E93" s="114"/>
      <c r="F93" s="114"/>
      <c r="G93" s="170"/>
      <c r="H93" s="170"/>
      <c r="I93" s="170"/>
      <c r="J93" s="170"/>
      <c r="K93" s="170"/>
      <c r="L93" s="196"/>
    </row>
    <row r="94" spans="2:14" ht="19.7" customHeight="1" x14ac:dyDescent="0.25">
      <c r="B94" s="31">
        <v>2</v>
      </c>
      <c r="C94" s="27" t="s">
        <v>64</v>
      </c>
      <c r="D94" s="114" t="s">
        <v>124</v>
      </c>
      <c r="E94" s="114"/>
      <c r="F94" s="114"/>
      <c r="G94" s="170"/>
      <c r="H94" s="170"/>
      <c r="I94" s="170"/>
      <c r="J94" s="170"/>
      <c r="K94" s="170"/>
      <c r="L94" s="196"/>
    </row>
    <row r="95" spans="2:14" ht="19.7" customHeight="1" x14ac:dyDescent="0.25">
      <c r="B95" s="31">
        <v>3</v>
      </c>
      <c r="C95" s="27" t="s">
        <v>65</v>
      </c>
      <c r="D95" s="114" t="s">
        <v>125</v>
      </c>
      <c r="E95" s="114"/>
      <c r="F95" s="114"/>
      <c r="G95" s="170"/>
      <c r="H95" s="170"/>
      <c r="I95" s="170"/>
      <c r="J95" s="170"/>
      <c r="K95" s="170"/>
      <c r="L95" s="196"/>
    </row>
    <row r="96" spans="2:14" ht="19.7" customHeight="1" x14ac:dyDescent="0.25">
      <c r="B96" s="31">
        <v>4</v>
      </c>
      <c r="C96" s="27" t="s">
        <v>66</v>
      </c>
      <c r="D96" s="114" t="s">
        <v>125</v>
      </c>
      <c r="E96" s="114"/>
      <c r="F96" s="114"/>
      <c r="G96" s="170"/>
      <c r="H96" s="170"/>
      <c r="I96" s="170"/>
      <c r="J96" s="170"/>
      <c r="K96" s="170"/>
      <c r="L96" s="196"/>
    </row>
    <row r="97" spans="2:18" ht="24" customHeight="1" x14ac:dyDescent="0.25">
      <c r="B97" s="31">
        <v>5</v>
      </c>
      <c r="C97" s="29" t="s">
        <v>95</v>
      </c>
      <c r="D97" s="114" t="s">
        <v>123</v>
      </c>
      <c r="E97" s="114"/>
      <c r="F97" s="114"/>
      <c r="G97" s="170"/>
      <c r="H97" s="170"/>
      <c r="I97" s="170"/>
      <c r="J97" s="170"/>
      <c r="K97" s="170"/>
      <c r="L97" s="196"/>
    </row>
    <row r="98" spans="2:18" ht="54.75" customHeight="1" x14ac:dyDescent="0.25">
      <c r="B98" s="181" t="s">
        <v>10</v>
      </c>
      <c r="C98" s="181"/>
      <c r="D98" s="181"/>
      <c r="E98" s="32" t="s">
        <v>15</v>
      </c>
      <c r="F98" s="42" t="s">
        <v>102</v>
      </c>
      <c r="G98" s="170"/>
      <c r="H98" s="170"/>
      <c r="I98" s="170"/>
      <c r="J98" s="170"/>
      <c r="K98" s="170"/>
      <c r="L98" s="196"/>
      <c r="R98" s="23"/>
    </row>
    <row r="99" spans="2:18" ht="27" customHeight="1" x14ac:dyDescent="0.25">
      <c r="B99" s="148">
        <f>IF($E$99&gt;9,$M$77,IF(AND($E$99&gt;0,$E$99&lt;10),$N$77,0))</f>
        <v>0</v>
      </c>
      <c r="C99" s="148"/>
      <c r="D99" s="149"/>
      <c r="E99" s="102"/>
      <c r="F99" s="36">
        <v>35.25</v>
      </c>
      <c r="G99" s="170"/>
      <c r="H99" s="170"/>
      <c r="I99" s="170"/>
      <c r="J99" s="170"/>
      <c r="K99" s="170"/>
      <c r="L99" s="196"/>
      <c r="R99" s="23"/>
    </row>
    <row r="100" spans="2:18" ht="30" customHeight="1" x14ac:dyDescent="0.25">
      <c r="B100" s="150"/>
      <c r="C100" s="150"/>
      <c r="D100" s="151"/>
      <c r="E100" s="63" t="s">
        <v>91</v>
      </c>
      <c r="F100" s="64">
        <f>E99*F99</f>
        <v>0</v>
      </c>
      <c r="G100" s="170"/>
      <c r="H100" s="170"/>
      <c r="I100" s="170"/>
      <c r="J100" s="170"/>
      <c r="K100" s="170"/>
      <c r="L100" s="196"/>
      <c r="R100" s="23"/>
    </row>
    <row r="101" spans="2:18" ht="15.75" customHeight="1" x14ac:dyDescent="0.25">
      <c r="B101" s="152"/>
      <c r="C101" s="152"/>
      <c r="D101" s="152"/>
      <c r="E101" s="152"/>
      <c r="F101" s="152"/>
      <c r="G101" s="170"/>
      <c r="H101" s="170"/>
      <c r="I101" s="170"/>
      <c r="J101" s="170"/>
      <c r="K101" s="170"/>
      <c r="L101" s="196"/>
      <c r="R101" s="23"/>
    </row>
    <row r="102" spans="2:18" ht="15.75" customHeight="1" x14ac:dyDescent="0.25">
      <c r="B102" s="153"/>
      <c r="C102" s="153"/>
      <c r="D102" s="153"/>
      <c r="E102" s="153"/>
      <c r="F102" s="153"/>
      <c r="G102" s="170"/>
      <c r="H102" s="170"/>
      <c r="I102" s="170"/>
      <c r="J102" s="170"/>
      <c r="K102" s="170"/>
      <c r="L102" s="196"/>
      <c r="R102" s="23"/>
    </row>
    <row r="103" spans="2:18" ht="31.5" customHeight="1" x14ac:dyDescent="0.25">
      <c r="B103" s="118" t="s">
        <v>48</v>
      </c>
      <c r="C103" s="119"/>
      <c r="D103" s="119"/>
      <c r="E103" s="119"/>
      <c r="F103" s="120"/>
      <c r="G103" s="170"/>
      <c r="H103" s="170"/>
      <c r="I103" s="170"/>
      <c r="J103" s="170"/>
      <c r="K103" s="170"/>
      <c r="L103" s="196"/>
      <c r="M103" s="3">
        <f>SUM(M98:M101)</f>
        <v>0</v>
      </c>
      <c r="R103" s="23">
        <f>M103-(M103*30/100)</f>
        <v>0</v>
      </c>
    </row>
    <row r="104" spans="2:18" ht="33" customHeight="1" thickBot="1" x14ac:dyDescent="0.3">
      <c r="B104" s="121" t="s">
        <v>49</v>
      </c>
      <c r="C104" s="122"/>
      <c r="D104" s="43" t="s">
        <v>15</v>
      </c>
      <c r="E104" s="43" t="s">
        <v>50</v>
      </c>
      <c r="F104" s="44" t="s">
        <v>51</v>
      </c>
      <c r="G104" s="170"/>
      <c r="H104" s="170"/>
      <c r="I104" s="170"/>
      <c r="J104" s="170"/>
      <c r="K104" s="170"/>
      <c r="L104" s="196"/>
    </row>
    <row r="105" spans="2:18" ht="27" customHeight="1" thickBot="1" x14ac:dyDescent="0.3">
      <c r="B105" s="110" t="s">
        <v>70</v>
      </c>
      <c r="C105" s="111"/>
      <c r="D105" s="57"/>
      <c r="E105" s="58">
        <f>IF($E$99=0,0,IF(AND($E$99&gt;0,$E$99&lt;10),0.5,IF($E$99&gt;9,1,0)))</f>
        <v>0</v>
      </c>
      <c r="F105" s="61">
        <f>D105*N105</f>
        <v>0</v>
      </c>
      <c r="G105" s="170"/>
      <c r="H105" s="170"/>
      <c r="I105" s="170"/>
      <c r="J105" s="170"/>
      <c r="K105" s="170"/>
      <c r="L105" s="196"/>
      <c r="M105" s="3">
        <v>50.35</v>
      </c>
      <c r="N105" s="47">
        <f>IF(E105=0.5,M105/2,IF(E105=1,0,0))</f>
        <v>0</v>
      </c>
    </row>
    <row r="106" spans="2:18" ht="29.25" customHeight="1" x14ac:dyDescent="0.25">
      <c r="B106" s="110" t="s">
        <v>72</v>
      </c>
      <c r="C106" s="111"/>
      <c r="D106" s="57"/>
      <c r="E106" s="58">
        <f>IF($E$99=0,0,IF(AND($E$99&gt;0,$E$99&lt;10),0.5,IF($E$99&gt;9,1,0)))</f>
        <v>0</v>
      </c>
      <c r="F106" s="61">
        <f>D106*N106</f>
        <v>0</v>
      </c>
      <c r="G106" s="170"/>
      <c r="H106" s="170"/>
      <c r="I106" s="170"/>
      <c r="J106" s="170"/>
      <c r="K106" s="170"/>
      <c r="L106" s="196"/>
      <c r="M106" s="19">
        <v>15</v>
      </c>
      <c r="N106" s="47">
        <f>IF(E106=0.5,M106/2,IF(E106=1,0,0))</f>
        <v>0</v>
      </c>
    </row>
    <row r="107" spans="2:18" ht="27.75" customHeight="1" x14ac:dyDescent="0.25">
      <c r="B107" s="141">
        <f>IF($E$99&gt;9,$Q$77,IF(AND($D$645&gt;0,$E$99&lt;10),$P$99,0))</f>
        <v>0</v>
      </c>
      <c r="C107" s="142"/>
      <c r="D107" s="145" t="s">
        <v>92</v>
      </c>
      <c r="E107" s="146"/>
      <c r="F107" s="74">
        <f>SUM(F105:F106)</f>
        <v>0</v>
      </c>
      <c r="G107" s="170"/>
      <c r="H107" s="170"/>
      <c r="I107" s="170"/>
      <c r="J107" s="170"/>
      <c r="K107" s="170"/>
      <c r="L107" s="196"/>
    </row>
    <row r="108" spans="2:18" ht="31.5" customHeight="1" x14ac:dyDescent="0.25">
      <c r="B108" s="143" t="s">
        <v>79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96"/>
    </row>
    <row r="109" spans="2:18" ht="9.75" customHeight="1" x14ac:dyDescent="0.25"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96"/>
    </row>
    <row r="110" spans="2:18" ht="31.15" customHeight="1" x14ac:dyDescent="0.25">
      <c r="B110" s="168" t="s">
        <v>71</v>
      </c>
      <c r="C110" s="168"/>
      <c r="D110" s="168"/>
      <c r="E110" s="168"/>
      <c r="F110" s="168"/>
      <c r="G110" s="188"/>
      <c r="H110" s="188"/>
      <c r="I110" s="188"/>
      <c r="J110" s="188"/>
      <c r="K110" s="188"/>
      <c r="L110" s="196"/>
    </row>
    <row r="111" spans="2:18" ht="31.5" customHeight="1" x14ac:dyDescent="0.25">
      <c r="B111" s="37" t="s">
        <v>0</v>
      </c>
      <c r="C111" s="30" t="s">
        <v>38</v>
      </c>
      <c r="D111" s="144" t="s">
        <v>1</v>
      </c>
      <c r="E111" s="144"/>
      <c r="F111" s="144"/>
      <c r="G111" s="188"/>
      <c r="H111" s="188"/>
      <c r="I111" s="188"/>
      <c r="J111" s="188"/>
      <c r="K111" s="188"/>
      <c r="L111" s="196"/>
    </row>
    <row r="112" spans="2:18" s="6" customFormat="1" ht="19.7" customHeight="1" x14ac:dyDescent="0.25">
      <c r="B112" s="38">
        <v>1</v>
      </c>
      <c r="C112" s="217" t="s">
        <v>40</v>
      </c>
      <c r="D112" s="218" t="s">
        <v>9</v>
      </c>
      <c r="E112" s="218"/>
      <c r="F112" s="218"/>
      <c r="G112" s="188"/>
      <c r="H112" s="188"/>
      <c r="I112" s="188"/>
      <c r="J112" s="188"/>
      <c r="K112" s="188"/>
      <c r="L112" s="196"/>
    </row>
    <row r="113" spans="2:14" ht="19.7" customHeight="1" x14ac:dyDescent="0.25">
      <c r="B113" s="38">
        <v>2</v>
      </c>
      <c r="C113" s="217" t="s">
        <v>41</v>
      </c>
      <c r="D113" s="218" t="s">
        <v>98</v>
      </c>
      <c r="E113" s="218"/>
      <c r="F113" s="218"/>
      <c r="G113" s="188"/>
      <c r="H113" s="188"/>
      <c r="I113" s="188"/>
      <c r="J113" s="188"/>
      <c r="K113" s="188"/>
      <c r="L113" s="196"/>
    </row>
    <row r="114" spans="2:14" ht="19.7" customHeight="1" x14ac:dyDescent="0.25">
      <c r="B114" s="38">
        <v>3</v>
      </c>
      <c r="C114" s="217" t="s">
        <v>80</v>
      </c>
      <c r="D114" s="218" t="s">
        <v>16</v>
      </c>
      <c r="E114" s="218"/>
      <c r="F114" s="218"/>
      <c r="G114" s="188"/>
      <c r="H114" s="188"/>
      <c r="I114" s="188"/>
      <c r="J114" s="188"/>
      <c r="K114" s="188"/>
      <c r="L114" s="196"/>
    </row>
    <row r="115" spans="2:14" ht="19.7" customHeight="1" x14ac:dyDescent="0.25">
      <c r="B115" s="38">
        <v>4</v>
      </c>
      <c r="C115" s="217" t="s">
        <v>42</v>
      </c>
      <c r="D115" s="218" t="s">
        <v>55</v>
      </c>
      <c r="E115" s="218"/>
      <c r="F115" s="218"/>
      <c r="G115" s="188"/>
      <c r="H115" s="188"/>
      <c r="I115" s="188"/>
      <c r="J115" s="188"/>
      <c r="K115" s="188"/>
      <c r="L115" s="196"/>
    </row>
    <row r="116" spans="2:14" ht="19.7" customHeight="1" x14ac:dyDescent="0.25">
      <c r="B116" s="38">
        <v>5</v>
      </c>
      <c r="C116" s="217" t="s">
        <v>43</v>
      </c>
      <c r="D116" s="218" t="s">
        <v>39</v>
      </c>
      <c r="E116" s="218"/>
      <c r="F116" s="218"/>
      <c r="G116" s="188"/>
      <c r="H116" s="188"/>
      <c r="I116" s="188"/>
      <c r="J116" s="188"/>
      <c r="K116" s="188"/>
      <c r="L116" s="196"/>
    </row>
    <row r="117" spans="2:14" ht="63" customHeight="1" x14ac:dyDescent="0.25">
      <c r="B117" s="140" t="s">
        <v>10</v>
      </c>
      <c r="C117" s="140"/>
      <c r="D117" s="140"/>
      <c r="E117" s="34" t="s">
        <v>15</v>
      </c>
      <c r="F117" s="41" t="s">
        <v>103</v>
      </c>
      <c r="G117" s="188"/>
      <c r="H117" s="188"/>
      <c r="I117" s="188"/>
      <c r="J117" s="188"/>
      <c r="K117" s="188"/>
      <c r="L117" s="196"/>
    </row>
    <row r="118" spans="2:14" ht="30.75" customHeight="1" x14ac:dyDescent="0.25">
      <c r="B118" s="182">
        <f>IF($E$118&gt;9,$M$77,IF(AND($E$118&gt;0,$E$118&lt;10),$N$77,0))</f>
        <v>0</v>
      </c>
      <c r="C118" s="182"/>
      <c r="D118" s="183"/>
      <c r="E118" s="103"/>
      <c r="F118" s="39">
        <v>35.25</v>
      </c>
      <c r="G118" s="188"/>
      <c r="H118" s="188"/>
      <c r="I118" s="188"/>
      <c r="J118" s="188"/>
      <c r="K118" s="188"/>
      <c r="L118" s="196"/>
    </row>
    <row r="119" spans="2:14" ht="30.75" customHeight="1" x14ac:dyDescent="0.25">
      <c r="B119" s="184"/>
      <c r="C119" s="184"/>
      <c r="D119" s="185"/>
      <c r="E119" s="63" t="s">
        <v>91</v>
      </c>
      <c r="F119" s="66">
        <f>E118*F118</f>
        <v>0</v>
      </c>
      <c r="G119" s="188"/>
      <c r="H119" s="188"/>
      <c r="I119" s="188"/>
      <c r="J119" s="188"/>
      <c r="K119" s="188"/>
      <c r="L119" s="196"/>
    </row>
    <row r="120" spans="2:14" ht="6" customHeight="1" x14ac:dyDescent="0.25">
      <c r="B120" s="186"/>
      <c r="C120" s="186"/>
      <c r="D120" s="186"/>
      <c r="E120" s="186"/>
      <c r="F120" s="186"/>
      <c r="G120" s="188"/>
      <c r="H120" s="188"/>
      <c r="I120" s="188"/>
      <c r="J120" s="188"/>
      <c r="K120" s="188"/>
      <c r="L120" s="196"/>
    </row>
    <row r="121" spans="2:14" ht="15" customHeight="1" x14ac:dyDescent="0.25">
      <c r="B121" s="186"/>
      <c r="C121" s="186"/>
      <c r="D121" s="186"/>
      <c r="E121" s="186"/>
      <c r="F121" s="186"/>
      <c r="G121" s="188"/>
      <c r="H121" s="188"/>
      <c r="I121" s="188"/>
      <c r="J121" s="188"/>
      <c r="K121" s="188"/>
      <c r="L121" s="196"/>
    </row>
    <row r="122" spans="2:14" ht="5.25" customHeight="1" x14ac:dyDescent="0.25">
      <c r="B122" s="187"/>
      <c r="C122" s="187"/>
      <c r="D122" s="187"/>
      <c r="E122" s="187"/>
      <c r="F122" s="187"/>
      <c r="G122" s="188"/>
      <c r="H122" s="188"/>
      <c r="I122" s="188"/>
      <c r="J122" s="188"/>
      <c r="K122" s="188"/>
      <c r="L122" s="196"/>
    </row>
    <row r="123" spans="2:14" ht="27.75" customHeight="1" x14ac:dyDescent="0.25">
      <c r="B123" s="171" t="s">
        <v>48</v>
      </c>
      <c r="C123" s="172"/>
      <c r="D123" s="172"/>
      <c r="E123" s="172"/>
      <c r="F123" s="173"/>
      <c r="G123" s="188"/>
      <c r="H123" s="188"/>
      <c r="I123" s="188"/>
      <c r="J123" s="188"/>
      <c r="K123" s="188"/>
      <c r="L123" s="196"/>
    </row>
    <row r="124" spans="2:14" ht="31.5" customHeight="1" x14ac:dyDescent="0.25">
      <c r="B124" s="165" t="s">
        <v>49</v>
      </c>
      <c r="C124" s="166"/>
      <c r="D124" s="48" t="s">
        <v>15</v>
      </c>
      <c r="E124" s="48" t="s">
        <v>50</v>
      </c>
      <c r="F124" s="49" t="s">
        <v>51</v>
      </c>
      <c r="G124" s="188"/>
      <c r="H124" s="188"/>
      <c r="I124" s="188"/>
      <c r="J124" s="188"/>
      <c r="K124" s="188"/>
      <c r="L124" s="196"/>
      <c r="M124" s="50"/>
      <c r="N124" s="51"/>
    </row>
    <row r="125" spans="2:14" ht="26.25" customHeight="1" x14ac:dyDescent="0.25">
      <c r="B125" s="110" t="s">
        <v>71</v>
      </c>
      <c r="C125" s="111"/>
      <c r="D125" s="54"/>
      <c r="E125" s="45">
        <f>IF($E$118=0,0,IF(AND($E$118&gt;0,$E$118&lt;10),0.5,IF($E$118&gt;9,1,0)))</f>
        <v>0</v>
      </c>
      <c r="F125" s="56">
        <f>D125*N125</f>
        <v>0</v>
      </c>
      <c r="G125" s="188"/>
      <c r="H125" s="188"/>
      <c r="I125" s="188"/>
      <c r="J125" s="188"/>
      <c r="K125" s="188"/>
      <c r="L125" s="196"/>
      <c r="M125" s="3">
        <v>50.35</v>
      </c>
      <c r="N125" s="23">
        <f>IF(E125=0.5,M125/2,IF(E125=1,0,0))</f>
        <v>0</v>
      </c>
    </row>
    <row r="126" spans="2:14" ht="30.75" customHeight="1" x14ac:dyDescent="0.25">
      <c r="B126" s="110" t="s">
        <v>73</v>
      </c>
      <c r="C126" s="111"/>
      <c r="D126" s="55"/>
      <c r="E126" s="46">
        <f>IF($E$118=0,0,IF(AND($E$118&gt;0,$E$118&lt;10),0.5,IF($E$118&gt;9,1,0)))</f>
        <v>0</v>
      </c>
      <c r="F126" s="56">
        <f>D126*N126</f>
        <v>0</v>
      </c>
      <c r="G126" s="188"/>
      <c r="H126" s="188"/>
      <c r="I126" s="188"/>
      <c r="J126" s="188"/>
      <c r="K126" s="188"/>
      <c r="L126" s="196"/>
      <c r="M126" s="18">
        <v>15</v>
      </c>
      <c r="N126" s="23">
        <f>IF(E126=0.5,M126/2,IF(E126=1,0,0))</f>
        <v>0</v>
      </c>
    </row>
    <row r="127" spans="2:14" ht="31.5" customHeight="1" x14ac:dyDescent="0.25">
      <c r="B127" s="174">
        <f>IF($E$118&gt;9,$Q$77,IF(AND($D$645&gt;0,$E$118&lt;10),$P$99,0))</f>
        <v>0</v>
      </c>
      <c r="C127" s="174"/>
      <c r="D127" s="180" t="s">
        <v>92</v>
      </c>
      <c r="E127" s="180"/>
      <c r="F127" s="75">
        <f>SUM(F125:F126)</f>
        <v>0</v>
      </c>
      <c r="G127" s="188"/>
      <c r="H127" s="188"/>
      <c r="I127" s="188"/>
      <c r="J127" s="188"/>
      <c r="K127" s="188"/>
      <c r="L127" s="196"/>
    </row>
    <row r="128" spans="2:14" ht="9.75" customHeight="1" x14ac:dyDescent="0.25">
      <c r="B128" s="176"/>
      <c r="C128" s="176"/>
      <c r="D128" s="176"/>
      <c r="E128" s="176"/>
      <c r="F128" s="176"/>
      <c r="G128" s="188"/>
      <c r="H128" s="188"/>
      <c r="I128" s="188"/>
      <c r="J128" s="188"/>
      <c r="K128" s="188"/>
      <c r="L128" s="196"/>
    </row>
    <row r="129" spans="2:14" ht="34.5" customHeight="1" x14ac:dyDescent="0.25">
      <c r="B129" s="175" t="s">
        <v>100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96"/>
    </row>
    <row r="130" spans="2:14" s="8" customFormat="1" ht="88.5" customHeight="1" x14ac:dyDescent="0.25"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96"/>
    </row>
    <row r="131" spans="2:14" ht="24.95" customHeight="1" x14ac:dyDescent="0.25">
      <c r="B131" s="178" t="s">
        <v>126</v>
      </c>
      <c r="C131" s="178"/>
      <c r="D131" s="178"/>
      <c r="E131" s="178"/>
      <c r="F131" s="178"/>
      <c r="G131" s="178"/>
      <c r="H131" s="178"/>
      <c r="I131" s="178"/>
      <c r="J131" s="178"/>
      <c r="K131" s="178"/>
      <c r="L131" s="196"/>
    </row>
    <row r="132" spans="2:14" x14ac:dyDescent="0.25">
      <c r="B132" s="107" t="s">
        <v>0</v>
      </c>
      <c r="C132" s="107" t="s">
        <v>19</v>
      </c>
      <c r="D132" s="164" t="s">
        <v>1</v>
      </c>
      <c r="E132" s="177" t="s">
        <v>11</v>
      </c>
      <c r="F132" s="108" t="s">
        <v>15</v>
      </c>
      <c r="G132" s="109" t="s">
        <v>97</v>
      </c>
      <c r="H132" s="179" t="s">
        <v>56</v>
      </c>
      <c r="I132" s="179"/>
      <c r="J132" s="179"/>
      <c r="K132" s="106" t="s">
        <v>57</v>
      </c>
      <c r="L132" s="196"/>
    </row>
    <row r="133" spans="2:14" ht="15.75" x14ac:dyDescent="0.25">
      <c r="B133" s="107"/>
      <c r="C133" s="107"/>
      <c r="D133" s="164"/>
      <c r="E133" s="177"/>
      <c r="F133" s="108"/>
      <c r="G133" s="109"/>
      <c r="H133" s="52" t="s">
        <v>15</v>
      </c>
      <c r="I133" s="67" t="s">
        <v>58</v>
      </c>
      <c r="J133" s="67" t="s">
        <v>59</v>
      </c>
      <c r="K133" s="106"/>
      <c r="L133" s="196"/>
      <c r="M133" s="53" t="s">
        <v>11</v>
      </c>
    </row>
    <row r="134" spans="2:14" ht="15.75" x14ac:dyDescent="0.25">
      <c r="B134" s="40">
        <v>1</v>
      </c>
      <c r="C134" s="76" t="s">
        <v>22</v>
      </c>
      <c r="D134" s="209" t="s">
        <v>44</v>
      </c>
      <c r="E134" s="73">
        <v>9.4</v>
      </c>
      <c r="F134" s="77"/>
      <c r="G134" s="73">
        <f>E134*F134-(E134*F134*20/100)</f>
        <v>0</v>
      </c>
      <c r="H134" s="77"/>
      <c r="I134" s="78">
        <f>IF(H134=0,0,IF(AND(F134&gt;0,F134&lt;10),0.5,IF(F134&gt;9,1,0)))</f>
        <v>0</v>
      </c>
      <c r="J134" s="215">
        <f>H134*N134</f>
        <v>0</v>
      </c>
      <c r="K134" s="79">
        <f>G134+J134</f>
        <v>0</v>
      </c>
      <c r="L134" s="196"/>
      <c r="M134" s="104">
        <v>9.4</v>
      </c>
      <c r="N134" s="3">
        <f>IF(I134=0.5,E134/2,IF(I134=1,0,0))</f>
        <v>0</v>
      </c>
    </row>
    <row r="135" spans="2:14" ht="15.75" x14ac:dyDescent="0.25">
      <c r="B135" s="40">
        <v>2</v>
      </c>
      <c r="C135" s="76" t="s">
        <v>24</v>
      </c>
      <c r="D135" s="209" t="s">
        <v>52</v>
      </c>
      <c r="E135" s="73">
        <v>9.4</v>
      </c>
      <c r="F135" s="77"/>
      <c r="G135" s="73">
        <f t="shared" ref="G135:G174" si="0">E135*F135-(E135*F135*20/100)</f>
        <v>0</v>
      </c>
      <c r="H135" s="77"/>
      <c r="I135" s="78">
        <f t="shared" ref="I135:I174" si="1">IF(H135=0,0,IF(AND(F135&gt;0,F135&lt;10),0.5,IF(F135&gt;9,1,0)))</f>
        <v>0</v>
      </c>
      <c r="J135" s="215">
        <f t="shared" ref="J135:J150" si="2">H135*N135</f>
        <v>0</v>
      </c>
      <c r="K135" s="79">
        <f t="shared" ref="K135:K150" si="3">G135+J135</f>
        <v>0</v>
      </c>
      <c r="L135" s="196"/>
      <c r="M135" s="105">
        <v>9.4</v>
      </c>
      <c r="N135" s="3">
        <f t="shared" ref="N135:N150" si="4">IF(I135=0.5,E135/2,IF(I135=1,0,0))</f>
        <v>0</v>
      </c>
    </row>
    <row r="136" spans="2:14" ht="15.75" x14ac:dyDescent="0.25">
      <c r="B136" s="40">
        <v>3</v>
      </c>
      <c r="C136" s="76" t="s">
        <v>25</v>
      </c>
      <c r="D136" s="209" t="s">
        <v>53</v>
      </c>
      <c r="E136" s="73">
        <v>8.89</v>
      </c>
      <c r="F136" s="77"/>
      <c r="G136" s="73">
        <f t="shared" si="0"/>
        <v>0</v>
      </c>
      <c r="H136" s="77"/>
      <c r="I136" s="78">
        <f t="shared" si="1"/>
        <v>0</v>
      </c>
      <c r="J136" s="215">
        <f t="shared" si="2"/>
        <v>0</v>
      </c>
      <c r="K136" s="79">
        <f t="shared" si="3"/>
        <v>0</v>
      </c>
      <c r="L136" s="196"/>
      <c r="M136" s="105">
        <v>8.89</v>
      </c>
      <c r="N136" s="3">
        <f t="shared" si="4"/>
        <v>0</v>
      </c>
    </row>
    <row r="137" spans="2:14" ht="15.75" x14ac:dyDescent="0.25">
      <c r="B137" s="40">
        <v>4</v>
      </c>
      <c r="C137" s="76" t="s">
        <v>26</v>
      </c>
      <c r="D137" s="209" t="s">
        <v>54</v>
      </c>
      <c r="E137" s="73">
        <v>8.56</v>
      </c>
      <c r="F137" s="77"/>
      <c r="G137" s="73">
        <f t="shared" si="0"/>
        <v>0</v>
      </c>
      <c r="H137" s="77"/>
      <c r="I137" s="78">
        <f t="shared" si="1"/>
        <v>0</v>
      </c>
      <c r="J137" s="215">
        <f t="shared" si="2"/>
        <v>0</v>
      </c>
      <c r="K137" s="79">
        <f t="shared" si="3"/>
        <v>0</v>
      </c>
      <c r="L137" s="196"/>
      <c r="M137" s="105">
        <v>8.56</v>
      </c>
      <c r="N137" s="3">
        <f t="shared" si="4"/>
        <v>0</v>
      </c>
    </row>
    <row r="138" spans="2:14" ht="15.75" x14ac:dyDescent="0.25">
      <c r="B138" s="40">
        <v>5</v>
      </c>
      <c r="C138" s="76" t="s">
        <v>33</v>
      </c>
      <c r="D138" s="209" t="s">
        <v>31</v>
      </c>
      <c r="E138" s="73">
        <v>7.06</v>
      </c>
      <c r="F138" s="77"/>
      <c r="G138" s="73">
        <f t="shared" si="0"/>
        <v>0</v>
      </c>
      <c r="H138" s="77"/>
      <c r="I138" s="78">
        <f t="shared" si="1"/>
        <v>0</v>
      </c>
      <c r="J138" s="215">
        <f t="shared" si="2"/>
        <v>0</v>
      </c>
      <c r="K138" s="79">
        <f t="shared" si="3"/>
        <v>0</v>
      </c>
      <c r="L138" s="196"/>
      <c r="M138" s="105">
        <v>7.06</v>
      </c>
      <c r="N138" s="3">
        <f t="shared" si="4"/>
        <v>0</v>
      </c>
    </row>
    <row r="139" spans="2:14" ht="30" x14ac:dyDescent="0.25">
      <c r="B139" s="40">
        <v>6</v>
      </c>
      <c r="C139" s="76" t="s">
        <v>34</v>
      </c>
      <c r="D139" s="209" t="s">
        <v>31</v>
      </c>
      <c r="E139" s="73">
        <v>7.06</v>
      </c>
      <c r="F139" s="77"/>
      <c r="G139" s="73">
        <f t="shared" si="0"/>
        <v>0</v>
      </c>
      <c r="H139" s="77"/>
      <c r="I139" s="78">
        <f t="shared" si="1"/>
        <v>0</v>
      </c>
      <c r="J139" s="215">
        <f t="shared" si="2"/>
        <v>0</v>
      </c>
      <c r="K139" s="79">
        <f t="shared" si="3"/>
        <v>0</v>
      </c>
      <c r="L139" s="196"/>
      <c r="M139" s="105">
        <v>7.06</v>
      </c>
      <c r="N139" s="3">
        <f t="shared" si="4"/>
        <v>0</v>
      </c>
    </row>
    <row r="140" spans="2:14" ht="15.75" x14ac:dyDescent="0.25">
      <c r="B140" s="40">
        <v>7</v>
      </c>
      <c r="C140" s="80" t="s">
        <v>45</v>
      </c>
      <c r="D140" s="209" t="s">
        <v>123</v>
      </c>
      <c r="E140" s="73">
        <v>9.76</v>
      </c>
      <c r="F140" s="77"/>
      <c r="G140" s="73">
        <f t="shared" si="0"/>
        <v>0</v>
      </c>
      <c r="H140" s="77"/>
      <c r="I140" s="78">
        <f t="shared" si="1"/>
        <v>0</v>
      </c>
      <c r="J140" s="215">
        <f t="shared" si="2"/>
        <v>0</v>
      </c>
      <c r="K140" s="79">
        <f t="shared" si="3"/>
        <v>0</v>
      </c>
      <c r="L140" s="196"/>
      <c r="M140" s="105">
        <v>9.76</v>
      </c>
      <c r="N140" s="3">
        <f t="shared" si="4"/>
        <v>0</v>
      </c>
    </row>
    <row r="141" spans="2:14" ht="15.75" x14ac:dyDescent="0.25">
      <c r="B141" s="40">
        <v>8</v>
      </c>
      <c r="C141" s="80" t="s">
        <v>35</v>
      </c>
      <c r="D141" s="209" t="s">
        <v>124</v>
      </c>
      <c r="E141" s="73">
        <v>9.76</v>
      </c>
      <c r="F141" s="77"/>
      <c r="G141" s="73">
        <f t="shared" si="0"/>
        <v>0</v>
      </c>
      <c r="H141" s="77"/>
      <c r="I141" s="78">
        <f t="shared" si="1"/>
        <v>0</v>
      </c>
      <c r="J141" s="215">
        <f t="shared" si="2"/>
        <v>0</v>
      </c>
      <c r="K141" s="79">
        <f t="shared" si="3"/>
        <v>0</v>
      </c>
      <c r="L141" s="196"/>
      <c r="M141" s="105">
        <v>9.76</v>
      </c>
      <c r="N141" s="3">
        <f t="shared" si="4"/>
        <v>0</v>
      </c>
    </row>
    <row r="142" spans="2:14" ht="15.75" x14ac:dyDescent="0.25">
      <c r="B142" s="40">
        <v>9</v>
      </c>
      <c r="C142" s="80" t="s">
        <v>36</v>
      </c>
      <c r="D142" s="209" t="s">
        <v>125</v>
      </c>
      <c r="E142" s="73">
        <v>9.76</v>
      </c>
      <c r="F142" s="77"/>
      <c r="G142" s="73">
        <f t="shared" si="0"/>
        <v>0</v>
      </c>
      <c r="H142" s="77"/>
      <c r="I142" s="78">
        <f t="shared" si="1"/>
        <v>0</v>
      </c>
      <c r="J142" s="215">
        <f t="shared" si="2"/>
        <v>0</v>
      </c>
      <c r="K142" s="79">
        <f t="shared" si="3"/>
        <v>0</v>
      </c>
      <c r="L142" s="196"/>
      <c r="M142" s="105">
        <v>9.76</v>
      </c>
      <c r="N142" s="3">
        <f t="shared" si="4"/>
        <v>0</v>
      </c>
    </row>
    <row r="143" spans="2:14" ht="15.75" x14ac:dyDescent="0.25">
      <c r="B143" s="40">
        <v>10</v>
      </c>
      <c r="C143" s="80" t="s">
        <v>37</v>
      </c>
      <c r="D143" s="209" t="s">
        <v>125</v>
      </c>
      <c r="E143" s="73">
        <v>9.76</v>
      </c>
      <c r="F143" s="77"/>
      <c r="G143" s="73">
        <f t="shared" si="0"/>
        <v>0</v>
      </c>
      <c r="H143" s="77"/>
      <c r="I143" s="78">
        <f t="shared" si="1"/>
        <v>0</v>
      </c>
      <c r="J143" s="215">
        <f t="shared" si="2"/>
        <v>0</v>
      </c>
      <c r="K143" s="79">
        <f t="shared" si="3"/>
        <v>0</v>
      </c>
      <c r="L143" s="196"/>
      <c r="M143" s="105">
        <v>9.76</v>
      </c>
      <c r="N143" s="3">
        <f t="shared" si="4"/>
        <v>0</v>
      </c>
    </row>
    <row r="144" spans="2:14" ht="30" x14ac:dyDescent="0.25">
      <c r="B144" s="40">
        <v>11</v>
      </c>
      <c r="C144" s="76" t="s">
        <v>96</v>
      </c>
      <c r="D144" s="209" t="s">
        <v>123</v>
      </c>
      <c r="E144" s="73">
        <v>11.33</v>
      </c>
      <c r="F144" s="77"/>
      <c r="G144" s="73">
        <f t="shared" si="0"/>
        <v>0</v>
      </c>
      <c r="H144" s="77"/>
      <c r="I144" s="78">
        <f t="shared" si="1"/>
        <v>0</v>
      </c>
      <c r="J144" s="215">
        <f t="shared" si="2"/>
        <v>0</v>
      </c>
      <c r="K144" s="79">
        <f t="shared" si="3"/>
        <v>0</v>
      </c>
      <c r="L144" s="196"/>
      <c r="M144" s="105">
        <v>11.33</v>
      </c>
      <c r="N144" s="3">
        <f t="shared" si="4"/>
        <v>0</v>
      </c>
    </row>
    <row r="145" spans="2:14" ht="15.75" x14ac:dyDescent="0.25">
      <c r="B145" s="40">
        <v>12</v>
      </c>
      <c r="C145" s="81" t="s">
        <v>40</v>
      </c>
      <c r="D145" s="210" t="s">
        <v>9</v>
      </c>
      <c r="E145" s="73">
        <v>9.7899999999999991</v>
      </c>
      <c r="F145" s="77"/>
      <c r="G145" s="73">
        <f t="shared" si="0"/>
        <v>0</v>
      </c>
      <c r="H145" s="77"/>
      <c r="I145" s="78">
        <f t="shared" si="1"/>
        <v>0</v>
      </c>
      <c r="J145" s="215">
        <f t="shared" si="2"/>
        <v>0</v>
      </c>
      <c r="K145" s="79">
        <f t="shared" si="3"/>
        <v>0</v>
      </c>
      <c r="L145" s="196"/>
      <c r="M145" s="105">
        <v>9.7899999999999991</v>
      </c>
      <c r="N145" s="3">
        <f t="shared" si="4"/>
        <v>0</v>
      </c>
    </row>
    <row r="146" spans="2:14" ht="15.75" x14ac:dyDescent="0.25">
      <c r="B146" s="40">
        <v>13</v>
      </c>
      <c r="C146" s="81" t="s">
        <v>41</v>
      </c>
      <c r="D146" s="210" t="s">
        <v>99</v>
      </c>
      <c r="E146" s="73">
        <v>9.7899999999999991</v>
      </c>
      <c r="F146" s="77"/>
      <c r="G146" s="73">
        <f t="shared" si="0"/>
        <v>0</v>
      </c>
      <c r="H146" s="77"/>
      <c r="I146" s="78">
        <f t="shared" si="1"/>
        <v>0</v>
      </c>
      <c r="J146" s="215">
        <f t="shared" si="2"/>
        <v>0</v>
      </c>
      <c r="K146" s="79">
        <f t="shared" si="3"/>
        <v>0</v>
      </c>
      <c r="L146" s="196"/>
      <c r="M146" s="105">
        <v>9.7899999999999991</v>
      </c>
      <c r="N146" s="3">
        <f t="shared" si="4"/>
        <v>0</v>
      </c>
    </row>
    <row r="147" spans="2:14" ht="15.75" x14ac:dyDescent="0.25">
      <c r="B147" s="40">
        <v>14</v>
      </c>
      <c r="C147" s="81" t="s">
        <v>80</v>
      </c>
      <c r="D147" s="210" t="s">
        <v>16</v>
      </c>
      <c r="E147" s="73">
        <v>9.4600000000000009</v>
      </c>
      <c r="F147" s="77"/>
      <c r="G147" s="73">
        <f t="shared" si="0"/>
        <v>0</v>
      </c>
      <c r="H147" s="77"/>
      <c r="I147" s="78">
        <f t="shared" si="1"/>
        <v>0</v>
      </c>
      <c r="J147" s="215">
        <f t="shared" si="2"/>
        <v>0</v>
      </c>
      <c r="K147" s="79">
        <f t="shared" si="3"/>
        <v>0</v>
      </c>
      <c r="L147" s="196"/>
      <c r="M147" s="105">
        <v>9.4600000000000009</v>
      </c>
      <c r="N147" s="3">
        <f t="shared" si="4"/>
        <v>0</v>
      </c>
    </row>
    <row r="148" spans="2:14" ht="15.75" x14ac:dyDescent="0.25">
      <c r="B148" s="40">
        <v>15</v>
      </c>
      <c r="C148" s="81" t="s">
        <v>42</v>
      </c>
      <c r="D148" s="210" t="s">
        <v>55</v>
      </c>
      <c r="E148" s="73">
        <v>9.6999999999999993</v>
      </c>
      <c r="F148" s="77"/>
      <c r="G148" s="73">
        <f t="shared" si="0"/>
        <v>0</v>
      </c>
      <c r="H148" s="77"/>
      <c r="I148" s="78">
        <f t="shared" si="1"/>
        <v>0</v>
      </c>
      <c r="J148" s="215">
        <f t="shared" si="2"/>
        <v>0</v>
      </c>
      <c r="K148" s="79">
        <f t="shared" si="3"/>
        <v>0</v>
      </c>
      <c r="L148" s="196"/>
      <c r="M148" s="105">
        <v>9.6999999999999993</v>
      </c>
      <c r="N148" s="3">
        <f t="shared" si="4"/>
        <v>0</v>
      </c>
    </row>
    <row r="149" spans="2:14" ht="15.75" x14ac:dyDescent="0.25">
      <c r="B149" s="40">
        <v>16</v>
      </c>
      <c r="C149" s="81" t="s">
        <v>43</v>
      </c>
      <c r="D149" s="210" t="s">
        <v>39</v>
      </c>
      <c r="E149" s="73">
        <v>11.63</v>
      </c>
      <c r="F149" s="77"/>
      <c r="G149" s="73">
        <f t="shared" si="0"/>
        <v>0</v>
      </c>
      <c r="H149" s="77"/>
      <c r="I149" s="78">
        <f t="shared" si="1"/>
        <v>0</v>
      </c>
      <c r="J149" s="215">
        <f t="shared" si="2"/>
        <v>0</v>
      </c>
      <c r="K149" s="79">
        <f t="shared" si="3"/>
        <v>0</v>
      </c>
      <c r="L149" s="196"/>
      <c r="M149" s="105">
        <v>11.63</v>
      </c>
      <c r="N149" s="3">
        <f t="shared" si="4"/>
        <v>0</v>
      </c>
    </row>
    <row r="150" spans="2:14" ht="30" x14ac:dyDescent="0.25">
      <c r="B150" s="40">
        <v>17</v>
      </c>
      <c r="C150" s="81" t="s">
        <v>116</v>
      </c>
      <c r="D150" s="210" t="s">
        <v>44</v>
      </c>
      <c r="E150" s="73">
        <v>6.81</v>
      </c>
      <c r="F150" s="77"/>
      <c r="G150" s="73">
        <f t="shared" si="0"/>
        <v>0</v>
      </c>
      <c r="H150" s="77"/>
      <c r="I150" s="78">
        <f t="shared" si="1"/>
        <v>0</v>
      </c>
      <c r="J150" s="215">
        <f t="shared" si="2"/>
        <v>0</v>
      </c>
      <c r="K150" s="79">
        <f t="shared" si="3"/>
        <v>0</v>
      </c>
      <c r="L150" s="196"/>
      <c r="M150" s="105">
        <v>6.81</v>
      </c>
      <c r="N150" s="3">
        <f t="shared" si="4"/>
        <v>0</v>
      </c>
    </row>
    <row r="151" spans="2:14" s="9" customFormat="1" ht="30" x14ac:dyDescent="0.25">
      <c r="B151" s="40">
        <v>18</v>
      </c>
      <c r="C151" s="76" t="s">
        <v>75</v>
      </c>
      <c r="D151" s="211" t="s">
        <v>44</v>
      </c>
      <c r="E151" s="73">
        <v>20</v>
      </c>
      <c r="F151" s="77"/>
      <c r="G151" s="73">
        <f t="shared" si="0"/>
        <v>0</v>
      </c>
      <c r="H151" s="77"/>
      <c r="I151" s="78">
        <f t="shared" si="1"/>
        <v>0</v>
      </c>
      <c r="J151" s="215">
        <f t="shared" ref="J151:J174" si="5">H151*N151</f>
        <v>0</v>
      </c>
      <c r="K151" s="79">
        <f t="shared" ref="K151:K174" si="6">G151+J151</f>
        <v>0</v>
      </c>
      <c r="L151" s="196"/>
      <c r="M151" s="105">
        <v>20</v>
      </c>
      <c r="N151" s="3">
        <f t="shared" ref="N151:N174" si="7">IF(I151=0.5,E151/2,IF(I151=1,0,0))</f>
        <v>0</v>
      </c>
    </row>
    <row r="152" spans="2:14" s="9" customFormat="1" ht="30" x14ac:dyDescent="0.25">
      <c r="B152" s="40">
        <v>19</v>
      </c>
      <c r="C152" s="76" t="s">
        <v>72</v>
      </c>
      <c r="D152" s="211" t="s">
        <v>12</v>
      </c>
      <c r="E152" s="73">
        <v>15</v>
      </c>
      <c r="F152" s="77"/>
      <c r="G152" s="73">
        <f t="shared" si="0"/>
        <v>0</v>
      </c>
      <c r="H152" s="77"/>
      <c r="I152" s="78">
        <f t="shared" si="1"/>
        <v>0</v>
      </c>
      <c r="J152" s="215">
        <f t="shared" si="5"/>
        <v>0</v>
      </c>
      <c r="K152" s="79">
        <f t="shared" si="6"/>
        <v>0</v>
      </c>
      <c r="L152" s="196"/>
      <c r="M152" s="105">
        <v>15</v>
      </c>
      <c r="N152" s="3">
        <f t="shared" si="7"/>
        <v>0</v>
      </c>
    </row>
    <row r="153" spans="2:14" s="9" customFormat="1" ht="30" x14ac:dyDescent="0.25">
      <c r="B153" s="40">
        <v>20</v>
      </c>
      <c r="C153" s="76" t="s">
        <v>73</v>
      </c>
      <c r="D153" s="211" t="s">
        <v>9</v>
      </c>
      <c r="E153" s="73">
        <v>15</v>
      </c>
      <c r="F153" s="77"/>
      <c r="G153" s="73">
        <f t="shared" si="0"/>
        <v>0</v>
      </c>
      <c r="H153" s="77"/>
      <c r="I153" s="78">
        <f t="shared" si="1"/>
        <v>0</v>
      </c>
      <c r="J153" s="215">
        <f t="shared" si="5"/>
        <v>0</v>
      </c>
      <c r="K153" s="79">
        <f t="shared" si="6"/>
        <v>0</v>
      </c>
      <c r="L153" s="196"/>
      <c r="M153" s="105">
        <v>15</v>
      </c>
      <c r="N153" s="3">
        <f t="shared" si="7"/>
        <v>0</v>
      </c>
    </row>
    <row r="154" spans="2:14" s="9" customFormat="1" ht="30" x14ac:dyDescent="0.25">
      <c r="B154" s="40">
        <v>21</v>
      </c>
      <c r="C154" s="76" t="s">
        <v>106</v>
      </c>
      <c r="D154" s="211" t="s">
        <v>44</v>
      </c>
      <c r="E154" s="73">
        <v>5.9</v>
      </c>
      <c r="F154" s="77"/>
      <c r="G154" s="73">
        <f t="shared" si="0"/>
        <v>0</v>
      </c>
      <c r="H154" s="77"/>
      <c r="I154" s="78">
        <f t="shared" si="1"/>
        <v>0</v>
      </c>
      <c r="J154" s="215">
        <f>H154*N154</f>
        <v>0</v>
      </c>
      <c r="K154" s="79">
        <f>G154+J154</f>
        <v>0</v>
      </c>
      <c r="L154" s="196"/>
      <c r="M154" s="105">
        <v>5.9</v>
      </c>
      <c r="N154" s="3">
        <f t="shared" si="7"/>
        <v>0</v>
      </c>
    </row>
    <row r="155" spans="2:14" s="9" customFormat="1" ht="30" x14ac:dyDescent="0.25">
      <c r="B155" s="40">
        <v>22</v>
      </c>
      <c r="C155" s="76" t="s">
        <v>107</v>
      </c>
      <c r="D155" s="211" t="s">
        <v>105</v>
      </c>
      <c r="E155" s="73">
        <v>5.9</v>
      </c>
      <c r="F155" s="77"/>
      <c r="G155" s="73">
        <f t="shared" si="0"/>
        <v>0</v>
      </c>
      <c r="H155" s="77"/>
      <c r="I155" s="78">
        <f t="shared" si="1"/>
        <v>0</v>
      </c>
      <c r="J155" s="215">
        <f>H155*N155</f>
        <v>0</v>
      </c>
      <c r="K155" s="79">
        <f>G155+J155</f>
        <v>0</v>
      </c>
      <c r="L155" s="196"/>
      <c r="M155" s="105">
        <v>5.9</v>
      </c>
      <c r="N155" s="3">
        <f t="shared" si="7"/>
        <v>0</v>
      </c>
    </row>
    <row r="156" spans="2:14" ht="25.5" x14ac:dyDescent="0.25">
      <c r="B156" s="40">
        <v>23</v>
      </c>
      <c r="C156" s="82" t="s">
        <v>74</v>
      </c>
      <c r="D156" s="211" t="s">
        <v>60</v>
      </c>
      <c r="E156" s="73">
        <v>4.9000000000000004</v>
      </c>
      <c r="F156" s="77"/>
      <c r="G156" s="73">
        <f t="shared" si="0"/>
        <v>0</v>
      </c>
      <c r="H156" s="77"/>
      <c r="I156" s="78">
        <f t="shared" si="1"/>
        <v>0</v>
      </c>
      <c r="J156" s="215">
        <f>H156*N156</f>
        <v>0</v>
      </c>
      <c r="K156" s="79">
        <f>G156+J156</f>
        <v>0</v>
      </c>
      <c r="L156" s="196"/>
      <c r="M156" s="105">
        <v>4.9000000000000004</v>
      </c>
      <c r="N156" s="3">
        <f t="shared" si="7"/>
        <v>0</v>
      </c>
    </row>
    <row r="157" spans="2:14" s="7" customFormat="1" ht="38.25" x14ac:dyDescent="0.25">
      <c r="B157" s="40">
        <v>24</v>
      </c>
      <c r="C157" s="81" t="s">
        <v>81</v>
      </c>
      <c r="D157" s="211" t="s">
        <v>61</v>
      </c>
      <c r="E157" s="73">
        <v>3.9</v>
      </c>
      <c r="F157" s="77"/>
      <c r="G157" s="73">
        <f t="shared" si="0"/>
        <v>0</v>
      </c>
      <c r="H157" s="77"/>
      <c r="I157" s="78">
        <f t="shared" si="1"/>
        <v>0</v>
      </c>
      <c r="J157" s="215">
        <f t="shared" si="5"/>
        <v>0</v>
      </c>
      <c r="K157" s="79">
        <f t="shared" si="6"/>
        <v>0</v>
      </c>
      <c r="L157" s="196"/>
      <c r="M157" s="105">
        <v>3.9</v>
      </c>
      <c r="N157" s="3">
        <f t="shared" si="7"/>
        <v>0</v>
      </c>
    </row>
    <row r="158" spans="2:14" s="7" customFormat="1" ht="15.75" x14ac:dyDescent="0.25">
      <c r="B158" s="40">
        <v>25</v>
      </c>
      <c r="C158" s="83" t="s">
        <v>7</v>
      </c>
      <c r="D158" s="211" t="s">
        <v>8</v>
      </c>
      <c r="E158" s="73">
        <v>3.9</v>
      </c>
      <c r="F158" s="77"/>
      <c r="G158" s="73">
        <f t="shared" si="0"/>
        <v>0</v>
      </c>
      <c r="H158" s="77"/>
      <c r="I158" s="78">
        <f t="shared" si="1"/>
        <v>0</v>
      </c>
      <c r="J158" s="215">
        <f t="shared" si="5"/>
        <v>0</v>
      </c>
      <c r="K158" s="79">
        <f t="shared" si="6"/>
        <v>0</v>
      </c>
      <c r="L158" s="196"/>
      <c r="M158" s="105">
        <v>3.9</v>
      </c>
      <c r="N158" s="3">
        <f t="shared" si="7"/>
        <v>0</v>
      </c>
    </row>
    <row r="159" spans="2:14" ht="38.25" x14ac:dyDescent="0.25">
      <c r="B159" s="40">
        <v>26</v>
      </c>
      <c r="C159" s="83" t="s">
        <v>76</v>
      </c>
      <c r="D159" s="212" t="s">
        <v>61</v>
      </c>
      <c r="E159" s="73">
        <v>3.9</v>
      </c>
      <c r="F159" s="77"/>
      <c r="G159" s="73">
        <f t="shared" si="0"/>
        <v>0</v>
      </c>
      <c r="H159" s="77"/>
      <c r="I159" s="78">
        <f t="shared" si="1"/>
        <v>0</v>
      </c>
      <c r="J159" s="215">
        <f t="shared" si="5"/>
        <v>0</v>
      </c>
      <c r="K159" s="79">
        <f t="shared" si="6"/>
        <v>0</v>
      </c>
      <c r="L159" s="196"/>
      <c r="M159" s="105">
        <v>3.9</v>
      </c>
      <c r="N159" s="3">
        <f t="shared" si="7"/>
        <v>0</v>
      </c>
    </row>
    <row r="160" spans="2:14" ht="38.25" x14ac:dyDescent="0.25">
      <c r="B160" s="40">
        <v>27</v>
      </c>
      <c r="C160" s="83" t="s">
        <v>77</v>
      </c>
      <c r="D160" s="212" t="s">
        <v>61</v>
      </c>
      <c r="E160" s="73">
        <v>3.9</v>
      </c>
      <c r="F160" s="77"/>
      <c r="G160" s="73">
        <f t="shared" si="0"/>
        <v>0</v>
      </c>
      <c r="H160" s="77"/>
      <c r="I160" s="78">
        <f t="shared" si="1"/>
        <v>0</v>
      </c>
      <c r="J160" s="215">
        <f t="shared" si="5"/>
        <v>0</v>
      </c>
      <c r="K160" s="79">
        <f t="shared" si="6"/>
        <v>0</v>
      </c>
      <c r="L160" s="196"/>
      <c r="M160" s="105">
        <v>3.9</v>
      </c>
      <c r="N160" s="3">
        <f t="shared" si="7"/>
        <v>0</v>
      </c>
    </row>
    <row r="161" spans="1:14" ht="38.25" x14ac:dyDescent="0.25">
      <c r="B161" s="40">
        <v>28</v>
      </c>
      <c r="C161" s="83" t="s">
        <v>82</v>
      </c>
      <c r="D161" s="211" t="s">
        <v>78</v>
      </c>
      <c r="E161" s="73">
        <v>1.9</v>
      </c>
      <c r="F161" s="77"/>
      <c r="G161" s="73">
        <f t="shared" si="0"/>
        <v>0</v>
      </c>
      <c r="H161" s="77"/>
      <c r="I161" s="78">
        <f t="shared" si="1"/>
        <v>0</v>
      </c>
      <c r="J161" s="215">
        <f t="shared" si="5"/>
        <v>0</v>
      </c>
      <c r="K161" s="79">
        <f t="shared" si="6"/>
        <v>0</v>
      </c>
      <c r="L161" s="196"/>
      <c r="M161" s="105">
        <v>1.9</v>
      </c>
      <c r="N161" s="3">
        <f t="shared" si="7"/>
        <v>0</v>
      </c>
    </row>
    <row r="162" spans="1:14" ht="38.25" x14ac:dyDescent="0.25">
      <c r="B162" s="40">
        <v>29</v>
      </c>
      <c r="C162" s="83" t="s">
        <v>83</v>
      </c>
      <c r="D162" s="211" t="s">
        <v>78</v>
      </c>
      <c r="E162" s="73">
        <v>1.9</v>
      </c>
      <c r="F162" s="77"/>
      <c r="G162" s="73">
        <f t="shared" si="0"/>
        <v>0</v>
      </c>
      <c r="H162" s="77"/>
      <c r="I162" s="78">
        <f t="shared" si="1"/>
        <v>0</v>
      </c>
      <c r="J162" s="215">
        <f t="shared" si="5"/>
        <v>0</v>
      </c>
      <c r="K162" s="79">
        <f t="shared" si="6"/>
        <v>0</v>
      </c>
      <c r="L162" s="196"/>
      <c r="M162" s="105">
        <v>1.9</v>
      </c>
      <c r="N162" s="3">
        <f t="shared" si="7"/>
        <v>0</v>
      </c>
    </row>
    <row r="163" spans="1:14" ht="38.25" x14ac:dyDescent="0.25">
      <c r="B163" s="40">
        <v>30</v>
      </c>
      <c r="C163" s="83" t="s">
        <v>84</v>
      </c>
      <c r="D163" s="211" t="s">
        <v>78</v>
      </c>
      <c r="E163" s="73">
        <v>1.9</v>
      </c>
      <c r="F163" s="77"/>
      <c r="G163" s="73">
        <f t="shared" si="0"/>
        <v>0</v>
      </c>
      <c r="H163" s="77"/>
      <c r="I163" s="78">
        <f t="shared" si="1"/>
        <v>0</v>
      </c>
      <c r="J163" s="215">
        <f t="shared" si="5"/>
        <v>0</v>
      </c>
      <c r="K163" s="79">
        <f t="shared" si="6"/>
        <v>0</v>
      </c>
      <c r="L163" s="196"/>
      <c r="M163" s="105">
        <v>1.9</v>
      </c>
      <c r="N163" s="3">
        <f t="shared" si="7"/>
        <v>0</v>
      </c>
    </row>
    <row r="164" spans="1:14" ht="38.25" x14ac:dyDescent="0.25">
      <c r="B164" s="40">
        <v>31</v>
      </c>
      <c r="C164" s="81" t="s">
        <v>85</v>
      </c>
      <c r="D164" s="211" t="s">
        <v>78</v>
      </c>
      <c r="E164" s="73">
        <v>1.9</v>
      </c>
      <c r="F164" s="77"/>
      <c r="G164" s="73">
        <f t="shared" si="0"/>
        <v>0</v>
      </c>
      <c r="H164" s="77"/>
      <c r="I164" s="78">
        <f t="shared" si="1"/>
        <v>0</v>
      </c>
      <c r="J164" s="215">
        <f t="shared" si="5"/>
        <v>0</v>
      </c>
      <c r="K164" s="79">
        <f t="shared" si="6"/>
        <v>0</v>
      </c>
      <c r="L164" s="196"/>
      <c r="M164" s="105">
        <v>1.9</v>
      </c>
      <c r="N164" s="3">
        <f t="shared" si="7"/>
        <v>0</v>
      </c>
    </row>
    <row r="165" spans="1:14" ht="30" x14ac:dyDescent="0.25">
      <c r="B165" s="40">
        <v>32</v>
      </c>
      <c r="C165" s="81" t="s">
        <v>86</v>
      </c>
      <c r="D165" s="213" t="s">
        <v>2</v>
      </c>
      <c r="E165" s="73">
        <v>4.9000000000000004</v>
      </c>
      <c r="F165" s="77"/>
      <c r="G165" s="73">
        <f t="shared" si="0"/>
        <v>0</v>
      </c>
      <c r="H165" s="77"/>
      <c r="I165" s="78">
        <f t="shared" si="1"/>
        <v>0</v>
      </c>
      <c r="J165" s="215">
        <f t="shared" si="5"/>
        <v>0</v>
      </c>
      <c r="K165" s="79">
        <f t="shared" si="6"/>
        <v>0</v>
      </c>
      <c r="L165" s="196"/>
      <c r="M165" s="105">
        <v>4.9000000000000004</v>
      </c>
      <c r="N165" s="3">
        <f t="shared" si="7"/>
        <v>0</v>
      </c>
    </row>
    <row r="166" spans="1:14" ht="30" x14ac:dyDescent="0.25">
      <c r="B166" s="40">
        <v>33</v>
      </c>
      <c r="C166" s="81" t="s">
        <v>87</v>
      </c>
      <c r="D166" s="214" t="s">
        <v>2</v>
      </c>
      <c r="E166" s="73">
        <v>4.9000000000000004</v>
      </c>
      <c r="F166" s="77"/>
      <c r="G166" s="73">
        <f t="shared" si="0"/>
        <v>0</v>
      </c>
      <c r="H166" s="77"/>
      <c r="I166" s="78">
        <f t="shared" si="1"/>
        <v>0</v>
      </c>
      <c r="J166" s="215">
        <f t="shared" si="5"/>
        <v>0</v>
      </c>
      <c r="K166" s="79">
        <f t="shared" si="6"/>
        <v>0</v>
      </c>
      <c r="L166" s="196"/>
      <c r="M166" s="105">
        <v>4.9000000000000004</v>
      </c>
      <c r="N166" s="3">
        <f t="shared" si="7"/>
        <v>0</v>
      </c>
    </row>
    <row r="167" spans="1:14" ht="30" x14ac:dyDescent="0.25">
      <c r="B167" s="40">
        <v>34</v>
      </c>
      <c r="C167" s="81" t="s">
        <v>88</v>
      </c>
      <c r="D167" s="214" t="s">
        <v>2</v>
      </c>
      <c r="E167" s="73">
        <v>4.9000000000000004</v>
      </c>
      <c r="F167" s="77"/>
      <c r="G167" s="73">
        <f t="shared" si="0"/>
        <v>0</v>
      </c>
      <c r="H167" s="77"/>
      <c r="I167" s="78">
        <f t="shared" si="1"/>
        <v>0</v>
      </c>
      <c r="J167" s="215">
        <f t="shared" si="5"/>
        <v>0</v>
      </c>
      <c r="K167" s="79">
        <f t="shared" si="6"/>
        <v>0</v>
      </c>
      <c r="L167" s="196"/>
      <c r="M167" s="105">
        <v>4.9000000000000004</v>
      </c>
      <c r="N167" s="3">
        <f t="shared" si="7"/>
        <v>0</v>
      </c>
    </row>
    <row r="168" spans="1:14" ht="30" x14ac:dyDescent="0.25">
      <c r="B168" s="40">
        <v>35</v>
      </c>
      <c r="C168" s="81" t="s">
        <v>89</v>
      </c>
      <c r="D168" s="214" t="s">
        <v>2</v>
      </c>
      <c r="E168" s="73">
        <v>4.9000000000000004</v>
      </c>
      <c r="F168" s="77"/>
      <c r="G168" s="73">
        <f t="shared" si="0"/>
        <v>0</v>
      </c>
      <c r="H168" s="77"/>
      <c r="I168" s="78">
        <f t="shared" si="1"/>
        <v>0</v>
      </c>
      <c r="J168" s="215">
        <f t="shared" si="5"/>
        <v>0</v>
      </c>
      <c r="K168" s="79">
        <f t="shared" si="6"/>
        <v>0</v>
      </c>
      <c r="L168" s="196"/>
      <c r="M168" s="105">
        <v>4.9000000000000004</v>
      </c>
      <c r="N168" s="3">
        <f t="shared" si="7"/>
        <v>0</v>
      </c>
    </row>
    <row r="169" spans="1:14" ht="30" x14ac:dyDescent="0.25">
      <c r="B169" s="40">
        <v>36</v>
      </c>
      <c r="C169" s="81" t="s">
        <v>90</v>
      </c>
      <c r="D169" s="214" t="s">
        <v>2</v>
      </c>
      <c r="E169" s="73">
        <v>4.9000000000000004</v>
      </c>
      <c r="F169" s="77"/>
      <c r="G169" s="73">
        <f t="shared" si="0"/>
        <v>0</v>
      </c>
      <c r="H169" s="77"/>
      <c r="I169" s="78">
        <f t="shared" si="1"/>
        <v>0</v>
      </c>
      <c r="J169" s="215">
        <f t="shared" si="5"/>
        <v>0</v>
      </c>
      <c r="K169" s="79">
        <f t="shared" si="6"/>
        <v>0</v>
      </c>
      <c r="L169" s="196"/>
      <c r="M169" s="105">
        <v>4.9000000000000004</v>
      </c>
      <c r="N169" s="3">
        <f t="shared" si="7"/>
        <v>0</v>
      </c>
    </row>
    <row r="170" spans="1:14" s="4" customFormat="1" ht="15.75" x14ac:dyDescent="0.25">
      <c r="B170" s="69">
        <v>37</v>
      </c>
      <c r="C170" s="68" t="s">
        <v>114</v>
      </c>
      <c r="D170" s="214" t="s">
        <v>115</v>
      </c>
      <c r="E170" s="73">
        <v>12</v>
      </c>
      <c r="F170" s="77"/>
      <c r="G170" s="73">
        <f t="shared" si="0"/>
        <v>0</v>
      </c>
      <c r="H170" s="77"/>
      <c r="I170" s="84">
        <f t="shared" si="1"/>
        <v>0</v>
      </c>
      <c r="J170" s="215">
        <f t="shared" si="5"/>
        <v>0</v>
      </c>
      <c r="K170" s="73">
        <f t="shared" si="6"/>
        <v>0</v>
      </c>
      <c r="L170" s="196"/>
      <c r="M170" s="105">
        <v>12</v>
      </c>
      <c r="N170" s="4">
        <f t="shared" si="7"/>
        <v>0</v>
      </c>
    </row>
    <row r="171" spans="1:14" s="9" customFormat="1" ht="15.75" x14ac:dyDescent="0.25">
      <c r="B171" s="40">
        <v>38</v>
      </c>
      <c r="C171" s="81" t="s">
        <v>3</v>
      </c>
      <c r="D171" s="211" t="s">
        <v>4</v>
      </c>
      <c r="E171" s="73">
        <v>39</v>
      </c>
      <c r="F171" s="77"/>
      <c r="G171" s="73">
        <f t="shared" si="0"/>
        <v>0</v>
      </c>
      <c r="H171" s="77"/>
      <c r="I171" s="78">
        <f t="shared" si="1"/>
        <v>0</v>
      </c>
      <c r="J171" s="215">
        <f t="shared" si="5"/>
        <v>0</v>
      </c>
      <c r="K171" s="79">
        <f t="shared" si="6"/>
        <v>0</v>
      </c>
      <c r="L171" s="196"/>
      <c r="M171" s="105">
        <v>39</v>
      </c>
      <c r="N171" s="3">
        <f t="shared" si="7"/>
        <v>0</v>
      </c>
    </row>
    <row r="172" spans="1:14" s="9" customFormat="1" ht="15.75" x14ac:dyDescent="0.25">
      <c r="B172" s="40">
        <v>39</v>
      </c>
      <c r="C172" s="81" t="s">
        <v>5</v>
      </c>
      <c r="D172" s="211" t="s">
        <v>6</v>
      </c>
      <c r="E172" s="73">
        <v>9.8000000000000007</v>
      </c>
      <c r="F172" s="77"/>
      <c r="G172" s="73">
        <f t="shared" si="0"/>
        <v>0</v>
      </c>
      <c r="H172" s="77"/>
      <c r="I172" s="78">
        <f t="shared" si="1"/>
        <v>0</v>
      </c>
      <c r="J172" s="215">
        <f t="shared" si="5"/>
        <v>0</v>
      </c>
      <c r="K172" s="79">
        <f t="shared" si="6"/>
        <v>0</v>
      </c>
      <c r="L172" s="196"/>
      <c r="M172" s="105">
        <v>9.8000000000000007</v>
      </c>
      <c r="N172" s="3">
        <f t="shared" si="7"/>
        <v>0</v>
      </c>
    </row>
    <row r="173" spans="1:14" s="9" customFormat="1" ht="15.75" x14ac:dyDescent="0.25">
      <c r="B173" s="40">
        <v>40</v>
      </c>
      <c r="C173" s="81" t="s">
        <v>18</v>
      </c>
      <c r="D173" s="211" t="s">
        <v>17</v>
      </c>
      <c r="E173" s="73">
        <v>12</v>
      </c>
      <c r="F173" s="77"/>
      <c r="G173" s="73">
        <f t="shared" si="0"/>
        <v>0</v>
      </c>
      <c r="H173" s="77"/>
      <c r="I173" s="78">
        <f t="shared" si="1"/>
        <v>0</v>
      </c>
      <c r="J173" s="215">
        <f t="shared" si="5"/>
        <v>0</v>
      </c>
      <c r="K173" s="79">
        <f t="shared" si="6"/>
        <v>0</v>
      </c>
      <c r="L173" s="196"/>
      <c r="M173" s="105">
        <v>12</v>
      </c>
      <c r="N173" s="3">
        <f t="shared" si="7"/>
        <v>0</v>
      </c>
    </row>
    <row r="174" spans="1:14" s="9" customFormat="1" ht="16.5" thickBot="1" x14ac:dyDescent="0.3">
      <c r="B174" s="40">
        <v>41</v>
      </c>
      <c r="C174" s="81" t="s">
        <v>13</v>
      </c>
      <c r="D174" s="211" t="s">
        <v>14</v>
      </c>
      <c r="E174" s="73">
        <v>14</v>
      </c>
      <c r="F174" s="77"/>
      <c r="G174" s="73">
        <f t="shared" si="0"/>
        <v>0</v>
      </c>
      <c r="H174" s="220"/>
      <c r="I174" s="85">
        <f t="shared" si="1"/>
        <v>0</v>
      </c>
      <c r="J174" s="216">
        <f t="shared" si="5"/>
        <v>0</v>
      </c>
      <c r="K174" s="86">
        <f t="shared" si="6"/>
        <v>0</v>
      </c>
      <c r="L174" s="196"/>
      <c r="M174" s="105">
        <v>14</v>
      </c>
      <c r="N174" s="3">
        <f t="shared" si="7"/>
        <v>0</v>
      </c>
    </row>
    <row r="175" spans="1:14" ht="38.25" customHeight="1" thickBot="1" x14ac:dyDescent="0.3">
      <c r="A175" s="154"/>
      <c r="B175" s="154"/>
      <c r="C175" s="154"/>
      <c r="D175" s="154"/>
      <c r="E175" s="154"/>
      <c r="F175" s="154"/>
      <c r="G175" s="154"/>
      <c r="H175" s="221" t="s">
        <v>91</v>
      </c>
      <c r="I175" s="222"/>
      <c r="J175" s="223"/>
      <c r="K175" s="219">
        <f>SUM(K134:K174)</f>
        <v>0</v>
      </c>
      <c r="L175" s="196"/>
    </row>
    <row r="176" spans="1:14" ht="15.75" customHeight="1" x14ac:dyDescent="0.25">
      <c r="A176" s="154"/>
      <c r="B176" s="154"/>
      <c r="C176" s="154"/>
      <c r="D176" s="154"/>
      <c r="E176" s="154"/>
      <c r="F176" s="154"/>
      <c r="G176" s="154"/>
      <c r="H176" s="224"/>
      <c r="I176" s="224"/>
      <c r="J176" s="224"/>
      <c r="K176" s="224"/>
      <c r="L176" s="196"/>
    </row>
    <row r="177" spans="1:12" ht="15.75" customHeight="1" x14ac:dyDescent="0.2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96"/>
    </row>
    <row r="178" spans="1:12" ht="16.5" customHeight="1" thickBot="1" x14ac:dyDescent="0.3">
      <c r="A178" s="154"/>
      <c r="B178" s="154"/>
      <c r="C178" s="154"/>
      <c r="D178" s="154"/>
      <c r="E178" s="154"/>
      <c r="F178" s="154"/>
      <c r="G178" s="154"/>
      <c r="H178" s="225"/>
      <c r="I178" s="225"/>
      <c r="J178" s="225"/>
      <c r="K178" s="225"/>
      <c r="L178" s="196"/>
    </row>
    <row r="179" spans="1:12" ht="15.75" customHeight="1" x14ac:dyDescent="0.25">
      <c r="A179" s="154"/>
      <c r="B179" s="154"/>
      <c r="C179" s="154"/>
      <c r="D179" s="154"/>
      <c r="E179" s="154"/>
      <c r="F179" s="154"/>
      <c r="G179" s="154"/>
      <c r="H179" s="155" t="s">
        <v>93</v>
      </c>
      <c r="I179" s="156"/>
      <c r="J179" s="159">
        <f>K175+F127+F119+F107+F100+F87+F76</f>
        <v>0</v>
      </c>
      <c r="K179" s="160"/>
      <c r="L179" s="196"/>
    </row>
    <row r="180" spans="1:12" ht="43.5" customHeight="1" thickBot="1" x14ac:dyDescent="0.3">
      <c r="A180" s="154"/>
      <c r="B180" s="154"/>
      <c r="C180" s="154"/>
      <c r="D180" s="154"/>
      <c r="E180" s="154"/>
      <c r="F180" s="154"/>
      <c r="G180" s="154"/>
      <c r="H180" s="157"/>
      <c r="I180" s="158"/>
      <c r="J180" s="161"/>
      <c r="K180" s="162"/>
      <c r="L180" s="196"/>
    </row>
    <row r="181" spans="1:12" ht="27" customHeight="1" x14ac:dyDescent="0.25">
      <c r="A181" s="154"/>
      <c r="B181" s="154"/>
      <c r="C181" s="138" t="s">
        <v>143</v>
      </c>
      <c r="D181" s="138"/>
      <c r="E181" s="138"/>
      <c r="F181" s="138"/>
      <c r="G181" s="170"/>
      <c r="H181" s="170"/>
      <c r="I181" s="170"/>
      <c r="J181" s="170"/>
      <c r="K181" s="170"/>
      <c r="L181" s="196"/>
    </row>
    <row r="182" spans="1:12" ht="36" customHeight="1" x14ac:dyDescent="0.25">
      <c r="A182" s="154"/>
      <c r="B182" s="154"/>
      <c r="C182" s="167" t="s">
        <v>94</v>
      </c>
      <c r="D182" s="167"/>
      <c r="E182" s="167"/>
      <c r="F182" s="167"/>
      <c r="G182" s="170"/>
      <c r="H182" s="170"/>
      <c r="I182" s="170"/>
      <c r="J182" s="170"/>
      <c r="K182" s="170"/>
      <c r="L182" s="196"/>
    </row>
    <row r="183" spans="1:12" ht="1.5" hidden="1" customHeight="1" x14ac:dyDescent="0.25">
      <c r="B183" s="17"/>
      <c r="C183" s="17"/>
      <c r="D183" s="17"/>
      <c r="E183" s="20"/>
      <c r="F183" s="21"/>
      <c r="G183" s="13"/>
      <c r="H183" s="17"/>
      <c r="I183" s="17"/>
    </row>
    <row r="184" spans="1:12" ht="15.75" hidden="1" x14ac:dyDescent="0.25">
      <c r="B184" s="17"/>
      <c r="C184" s="17"/>
      <c r="D184" s="17"/>
      <c r="E184" s="20"/>
      <c r="F184" s="21"/>
      <c r="G184" s="13"/>
      <c r="H184" s="17"/>
      <c r="I184" s="17"/>
    </row>
    <row r="185" spans="1:12" ht="15" hidden="1" customHeight="1" x14ac:dyDescent="0.25">
      <c r="B185" s="17"/>
      <c r="C185" s="17"/>
      <c r="D185" s="17"/>
      <c r="E185" s="20"/>
      <c r="F185" s="21"/>
      <c r="G185" s="13"/>
      <c r="H185" s="17"/>
      <c r="I185" s="17"/>
    </row>
    <row r="186" spans="1:12" ht="0.75" hidden="1" customHeight="1" x14ac:dyDescent="0.25">
      <c r="B186" s="17"/>
      <c r="C186" s="17"/>
      <c r="D186" s="17"/>
      <c r="E186" s="20"/>
      <c r="F186" s="21"/>
      <c r="G186" s="13"/>
      <c r="H186" s="17"/>
      <c r="I186" s="17"/>
    </row>
    <row r="198" ht="10.5" hidden="1" customHeight="1" x14ac:dyDescent="0.25"/>
    <row r="200" ht="0.75" customHeight="1" x14ac:dyDescent="0.25"/>
    <row r="201" ht="2.25" hidden="1" customHeight="1" x14ac:dyDescent="0.25"/>
  </sheetData>
  <sheetProtection password="C717" sheet="1" objects="1" scenarios="1" selectLockedCells="1"/>
  <mergeCells count="120">
    <mergeCell ref="A181:B182"/>
    <mergeCell ref="L1:L182"/>
    <mergeCell ref="H175:J175"/>
    <mergeCell ref="A175:G180"/>
    <mergeCell ref="H176:K178"/>
    <mergeCell ref="B1:K1"/>
    <mergeCell ref="B2:K2"/>
    <mergeCell ref="B3:K3"/>
    <mergeCell ref="B11:F11"/>
    <mergeCell ref="D72:F72"/>
    <mergeCell ref="B16:F16"/>
    <mergeCell ref="B7:K10"/>
    <mergeCell ref="B23:F24"/>
    <mergeCell ref="B12:F12"/>
    <mergeCell ref="B13:F13"/>
    <mergeCell ref="B14:F14"/>
    <mergeCell ref="B15:F15"/>
    <mergeCell ref="C34:F34"/>
    <mergeCell ref="G34:I34"/>
    <mergeCell ref="C35:F35"/>
    <mergeCell ref="C60:D60"/>
    <mergeCell ref="C63:D63"/>
    <mergeCell ref="B42:I42"/>
    <mergeCell ref="B43:D43"/>
    <mergeCell ref="B46:I46"/>
    <mergeCell ref="B4:K6"/>
    <mergeCell ref="B17:F17"/>
    <mergeCell ref="G11:K29"/>
    <mergeCell ref="G66:K88"/>
    <mergeCell ref="B18:F18"/>
    <mergeCell ref="B19:F19"/>
    <mergeCell ref="B20:F20"/>
    <mergeCell ref="B21:F21"/>
    <mergeCell ref="B22:F22"/>
    <mergeCell ref="C74:D74"/>
    <mergeCell ref="C59:F59"/>
    <mergeCell ref="B78:F78"/>
    <mergeCell ref="B66:F66"/>
    <mergeCell ref="E25:F26"/>
    <mergeCell ref="B27:F29"/>
    <mergeCell ref="C62:E62"/>
    <mergeCell ref="B48:H48"/>
    <mergeCell ref="B49:H49"/>
    <mergeCell ref="B50:H50"/>
    <mergeCell ref="B51:H51"/>
    <mergeCell ref="B52:H52"/>
    <mergeCell ref="B65:K65"/>
    <mergeCell ref="D68:F68"/>
    <mergeCell ref="D67:F67"/>
    <mergeCell ref="C182:F182"/>
    <mergeCell ref="B110:F110"/>
    <mergeCell ref="B91:F91"/>
    <mergeCell ref="G91:K107"/>
    <mergeCell ref="B123:F123"/>
    <mergeCell ref="B132:B133"/>
    <mergeCell ref="B126:C126"/>
    <mergeCell ref="B125:C125"/>
    <mergeCell ref="B127:C127"/>
    <mergeCell ref="B129:K129"/>
    <mergeCell ref="E132:E133"/>
    <mergeCell ref="B131:K131"/>
    <mergeCell ref="H132:J132"/>
    <mergeCell ref="D127:E127"/>
    <mergeCell ref="G181:K182"/>
    <mergeCell ref="B98:D98"/>
    <mergeCell ref="D116:F116"/>
    <mergeCell ref="D112:F112"/>
    <mergeCell ref="D113:F113"/>
    <mergeCell ref="B109:K109"/>
    <mergeCell ref="B118:D119"/>
    <mergeCell ref="B120:F122"/>
    <mergeCell ref="B128:F128"/>
    <mergeCell ref="G110:K128"/>
    <mergeCell ref="C181:F181"/>
    <mergeCell ref="D114:F114"/>
    <mergeCell ref="D87:E87"/>
    <mergeCell ref="B105:C105"/>
    <mergeCell ref="B117:D117"/>
    <mergeCell ref="B106:C106"/>
    <mergeCell ref="B107:C107"/>
    <mergeCell ref="D92:F92"/>
    <mergeCell ref="D96:F96"/>
    <mergeCell ref="B108:K108"/>
    <mergeCell ref="D111:F111"/>
    <mergeCell ref="D107:E107"/>
    <mergeCell ref="D97:F97"/>
    <mergeCell ref="B89:K89"/>
    <mergeCell ref="B90:K90"/>
    <mergeCell ref="B99:D100"/>
    <mergeCell ref="B101:F102"/>
    <mergeCell ref="H179:I180"/>
    <mergeCell ref="J179:K180"/>
    <mergeCell ref="B130:K130"/>
    <mergeCell ref="D132:D133"/>
    <mergeCell ref="B124:C124"/>
    <mergeCell ref="N77:P77"/>
    <mergeCell ref="B103:F103"/>
    <mergeCell ref="B104:C104"/>
    <mergeCell ref="D93:F93"/>
    <mergeCell ref="D94:F94"/>
    <mergeCell ref="D95:F95"/>
    <mergeCell ref="D79:F79"/>
    <mergeCell ref="B83:F83"/>
    <mergeCell ref="B80:D81"/>
    <mergeCell ref="B88:F88"/>
    <mergeCell ref="B87:C87"/>
    <mergeCell ref="B77:F77"/>
    <mergeCell ref="B79:C79"/>
    <mergeCell ref="B84:C84"/>
    <mergeCell ref="K132:K133"/>
    <mergeCell ref="C132:C133"/>
    <mergeCell ref="F132:F133"/>
    <mergeCell ref="G132:G133"/>
    <mergeCell ref="B85:C85"/>
    <mergeCell ref="B86:C86"/>
    <mergeCell ref="D69:F69"/>
    <mergeCell ref="D73:F73"/>
    <mergeCell ref="D71:F71"/>
    <mergeCell ref="B75:D76"/>
    <mergeCell ref="D115:F115"/>
  </mergeCells>
  <dataValidations count="1">
    <dataValidation type="whole" allowBlank="1" showInputMessage="1" showErrorMessage="1" error="Може да заявите 1 бр. допълнителен екземпяр за учителя." sqref="D85:D86 D105:D106 D125:D126 H134:H174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8" fitToHeight="0" orientation="landscape" r:id="rId2"/>
  <headerFooter>
    <oddFooter>&amp;L Заявка за книжки и помагала  за 6 – 7-годишни деца, живеещи в чужбина &amp;C&amp;P</oddFooter>
  </headerFooter>
  <rowBreaks count="8" manualBreakCount="8">
    <brk id="29" max="11" man="1"/>
    <brk id="64" max="11" man="1"/>
    <brk id="88" max="11" man="1"/>
    <brk id="107" max="11" man="1"/>
    <brk id="128" max="11" man="1"/>
    <brk id="152" max="11" man="1"/>
    <brk id="169" max="11" man="1"/>
    <brk id="200" max="11" man="1"/>
  </rowBreaks>
  <ignoredErrors>
    <ignoredError sqref="F8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6-7 год.</vt:lpstr>
      <vt:lpstr>'6-7 год.'!Print_Area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2022-03-18T17:30:43Z</cp:lastPrinted>
  <dcterms:created xsi:type="dcterms:W3CDTF">2010-02-08T11:37:33Z</dcterms:created>
  <dcterms:modified xsi:type="dcterms:W3CDTF">2022-03-18T17:31:31Z</dcterms:modified>
</cp:coreProperties>
</file>