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CHUZBINA\цхуйбина\new\"/>
    </mc:Choice>
  </mc:AlternateContent>
  <xr:revisionPtr revIDLastSave="0" documentId="13_ncr:1_{72656379-5983-444C-A4A0-FA6F5F71DD2F}" xr6:coauthVersionLast="36" xr6:coauthVersionMax="36" xr10:uidLastSave="{00000000-0000-0000-0000-000000000000}"/>
  <bookViews>
    <workbookView xWindow="32760" yWindow="32760" windowWidth="28800" windowHeight="14310" xr2:uid="{00000000-000D-0000-FFFF-FFFF00000000}"/>
  </bookViews>
  <sheets>
    <sheet name="6-7 год." sheetId="3" r:id="rId1"/>
  </sheets>
  <definedNames>
    <definedName name="_xlnm.Print_Area" localSheetId="0">'6-7 год.'!$A$1:$K$167</definedName>
  </definedNames>
  <calcPr calcId="191029"/>
</workbook>
</file>

<file path=xl/calcChain.xml><?xml version="1.0" encoding="utf-8"?>
<calcChain xmlns="http://schemas.openxmlformats.org/spreadsheetml/2006/main">
  <c r="G115" i="3" l="1"/>
  <c r="I115" i="3"/>
  <c r="M115" i="3"/>
  <c r="J115" i="3"/>
  <c r="K115" i="3"/>
  <c r="B92" i="3"/>
  <c r="B83" i="3"/>
  <c r="B64" i="3"/>
  <c r="B72" i="3"/>
  <c r="B52" i="3"/>
  <c r="G118" i="3"/>
  <c r="G119" i="3"/>
  <c r="I118" i="3"/>
  <c r="M118" i="3"/>
  <c r="J118" i="3"/>
  <c r="I119" i="3"/>
  <c r="M119" i="3"/>
  <c r="J119" i="3"/>
  <c r="I120" i="3"/>
  <c r="M120" i="3"/>
  <c r="J120" i="3"/>
  <c r="K120" i="3"/>
  <c r="G120" i="3"/>
  <c r="I100" i="3"/>
  <c r="M100" i="3"/>
  <c r="J100" i="3"/>
  <c r="I101" i="3"/>
  <c r="M101" i="3"/>
  <c r="J101" i="3"/>
  <c r="I102" i="3"/>
  <c r="M102" i="3"/>
  <c r="J102" i="3"/>
  <c r="I103" i="3"/>
  <c r="I104" i="3"/>
  <c r="M104" i="3"/>
  <c r="J104" i="3"/>
  <c r="I105" i="3"/>
  <c r="M105" i="3"/>
  <c r="J105" i="3"/>
  <c r="I106" i="3"/>
  <c r="M106" i="3"/>
  <c r="J106" i="3"/>
  <c r="K106" i="3"/>
  <c r="I107" i="3"/>
  <c r="M107" i="3"/>
  <c r="J107" i="3"/>
  <c r="I108" i="3"/>
  <c r="M108" i="3"/>
  <c r="J108" i="3"/>
  <c r="I109" i="3"/>
  <c r="M109" i="3"/>
  <c r="J109" i="3"/>
  <c r="I110" i="3"/>
  <c r="M110" i="3"/>
  <c r="J110" i="3"/>
  <c r="I111" i="3"/>
  <c r="M111" i="3"/>
  <c r="J111" i="3"/>
  <c r="I112" i="3"/>
  <c r="M112" i="3"/>
  <c r="J112" i="3"/>
  <c r="I113" i="3"/>
  <c r="M113" i="3"/>
  <c r="J113" i="3"/>
  <c r="K113" i="3"/>
  <c r="I114" i="3"/>
  <c r="M114" i="3"/>
  <c r="J114" i="3"/>
  <c r="K114" i="3"/>
  <c r="I116" i="3"/>
  <c r="M116" i="3"/>
  <c r="J116" i="3"/>
  <c r="I117" i="3"/>
  <c r="M117" i="3"/>
  <c r="J117" i="3"/>
  <c r="I121" i="3"/>
  <c r="M121" i="3"/>
  <c r="J121" i="3"/>
  <c r="I122" i="3"/>
  <c r="M122" i="3"/>
  <c r="J122" i="3"/>
  <c r="K122" i="3"/>
  <c r="I123" i="3"/>
  <c r="M123" i="3"/>
  <c r="J123" i="3"/>
  <c r="I124" i="3"/>
  <c r="M124" i="3"/>
  <c r="J124" i="3"/>
  <c r="K124" i="3"/>
  <c r="I125" i="3"/>
  <c r="M125" i="3"/>
  <c r="J125" i="3"/>
  <c r="I126" i="3"/>
  <c r="M126" i="3"/>
  <c r="J126" i="3"/>
  <c r="I127" i="3"/>
  <c r="M127" i="3"/>
  <c r="J127" i="3"/>
  <c r="I128" i="3"/>
  <c r="M128" i="3"/>
  <c r="J128" i="3"/>
  <c r="K128" i="3"/>
  <c r="I129" i="3"/>
  <c r="M129" i="3"/>
  <c r="J129" i="3"/>
  <c r="K129" i="3"/>
  <c r="I130" i="3"/>
  <c r="M130" i="3"/>
  <c r="J130" i="3"/>
  <c r="I131" i="3"/>
  <c r="M131" i="3"/>
  <c r="J131" i="3"/>
  <c r="I132" i="3"/>
  <c r="M132" i="3"/>
  <c r="J132" i="3"/>
  <c r="I133" i="3"/>
  <c r="M133" i="3"/>
  <c r="J133" i="3"/>
  <c r="I134" i="3"/>
  <c r="M134" i="3"/>
  <c r="J134" i="3"/>
  <c r="K134" i="3"/>
  <c r="I135" i="3"/>
  <c r="M135" i="3"/>
  <c r="J135" i="3"/>
  <c r="K135" i="3"/>
  <c r="I136" i="3"/>
  <c r="M136" i="3"/>
  <c r="J136" i="3"/>
  <c r="I137" i="3"/>
  <c r="M137" i="3"/>
  <c r="J137" i="3"/>
  <c r="I138" i="3"/>
  <c r="M138" i="3"/>
  <c r="J138" i="3"/>
  <c r="I139" i="3"/>
  <c r="M139" i="3"/>
  <c r="J139" i="3"/>
  <c r="I140" i="3"/>
  <c r="M140" i="3"/>
  <c r="J140" i="3"/>
  <c r="G140" i="3"/>
  <c r="G124" i="3"/>
  <c r="G125" i="3"/>
  <c r="G126" i="3"/>
  <c r="G127" i="3"/>
  <c r="G128" i="3"/>
  <c r="G129" i="3"/>
  <c r="G130" i="3"/>
  <c r="G131" i="3"/>
  <c r="G132" i="3"/>
  <c r="K132" i="3"/>
  <c r="G133" i="3"/>
  <c r="G134" i="3"/>
  <c r="G135" i="3"/>
  <c r="G136" i="3"/>
  <c r="G137" i="3"/>
  <c r="G138" i="3"/>
  <c r="G139" i="3"/>
  <c r="G100" i="3"/>
  <c r="G101" i="3"/>
  <c r="G102" i="3"/>
  <c r="G103" i="3"/>
  <c r="G104" i="3"/>
  <c r="G105" i="3"/>
  <c r="G106" i="3"/>
  <c r="G107" i="3"/>
  <c r="G108" i="3"/>
  <c r="G109" i="3"/>
  <c r="K109" i="3"/>
  <c r="G110" i="3"/>
  <c r="G111" i="3"/>
  <c r="G112" i="3"/>
  <c r="G113" i="3"/>
  <c r="G114" i="3"/>
  <c r="G116" i="3"/>
  <c r="G117" i="3"/>
  <c r="G121" i="3"/>
  <c r="G122" i="3"/>
  <c r="G123" i="3"/>
  <c r="G99" i="3"/>
  <c r="M103" i="3"/>
  <c r="J103" i="3"/>
  <c r="K103" i="3"/>
  <c r="I99" i="3"/>
  <c r="M99" i="3"/>
  <c r="J99" i="3"/>
  <c r="B45" i="3"/>
  <c r="E91" i="3"/>
  <c r="M91" i="3"/>
  <c r="F91" i="3"/>
  <c r="E90" i="3"/>
  <c r="M90" i="3"/>
  <c r="F90" i="3"/>
  <c r="E46" i="3"/>
  <c r="E71" i="3"/>
  <c r="M71" i="3"/>
  <c r="F71" i="3"/>
  <c r="E70" i="3"/>
  <c r="M70" i="3"/>
  <c r="F70" i="3"/>
  <c r="L68" i="3"/>
  <c r="Q68" i="3"/>
  <c r="F41" i="3"/>
  <c r="E51" i="3"/>
  <c r="M52" i="3"/>
  <c r="F51" i="3"/>
  <c r="E50" i="3"/>
  <c r="M51" i="3"/>
  <c r="F50" i="3"/>
  <c r="B53" i="3"/>
  <c r="F65" i="3"/>
  <c r="F84" i="3"/>
  <c r="K125" i="3"/>
  <c r="K102" i="3"/>
  <c r="K140" i="3"/>
  <c r="K123" i="3"/>
  <c r="K121" i="3"/>
  <c r="K105" i="3"/>
  <c r="K133" i="3"/>
  <c r="K130" i="3"/>
  <c r="K138" i="3"/>
  <c r="K137" i="3"/>
  <c r="F92" i="3"/>
  <c r="F72" i="3"/>
  <c r="K107" i="3"/>
  <c r="K117" i="3"/>
  <c r="K131" i="3"/>
  <c r="K112" i="3"/>
  <c r="K118" i="3"/>
  <c r="K101" i="3"/>
  <c r="K100" i="3"/>
  <c r="K111" i="3"/>
  <c r="K139" i="3"/>
  <c r="K127" i="3"/>
  <c r="K110" i="3"/>
  <c r="K126" i="3"/>
  <c r="K99" i="3"/>
  <c r="K108" i="3"/>
  <c r="K136" i="3"/>
  <c r="K116" i="3"/>
  <c r="K119" i="3"/>
  <c r="K104" i="3"/>
  <c r="F52" i="3"/>
  <c r="K141" i="3"/>
  <c r="K145" i="3"/>
</calcChain>
</file>

<file path=xl/sharedStrings.xml><?xml version="1.0" encoding="utf-8"?>
<sst xmlns="http://schemas.openxmlformats.org/spreadsheetml/2006/main" count="212" uniqueCount="132">
  <si>
    <t>№</t>
  </si>
  <si>
    <t>Автори</t>
  </si>
  <si>
    <t xml:space="preserve">Б. Дънбар 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</si>
  <si>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</si>
  <si>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</si>
  <si>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</si>
  <si>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</si>
  <si>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Моята книжка. Рисунки и загадки</t>
  </si>
  <si>
    <t>К. Мерле и др.</t>
  </si>
  <si>
    <t>И. Колева и др.</t>
  </si>
  <si>
    <t>Заявено количество</t>
  </si>
  <si>
    <t>Ед. цена с ДДС</t>
  </si>
  <si>
    <t>М. Стоянова и др.</t>
  </si>
  <si>
    <t>Да възпитаваме правилно малкото дете</t>
  </si>
  <si>
    <t>С. Уолкоф и др.</t>
  </si>
  <si>
    <t>Брой</t>
  </si>
  <si>
    <t>В. Гюрова и др.</t>
  </si>
  <si>
    <t>Н. Радулова и др.</t>
  </si>
  <si>
    <t>Чудна азбука</t>
  </si>
  <si>
    <t>Наименование на помагалото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</si>
  <si>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</si>
  <si>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</si>
  <si>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</si>
  <si>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</si>
  <si>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</si>
  <si>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</si>
  <si>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</si>
  <si>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</si>
  <si>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</si>
  <si>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</si>
  <si>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</si>
  <si>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</si>
  <si>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</si>
  <si>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</si>
  <si>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Чуден свят. Албум по конструиране и технологии</t>
  </si>
  <si>
    <t>„АБВ☺игри“. Част 2. Зима</t>
  </si>
  <si>
    <t>„АБВ☺игри“. Част 3. Пролет</t>
  </si>
  <si>
    <t>„АБВ☺игри“. Част 4. Лято</t>
  </si>
  <si>
    <t>Наименование на познавателната книжка</t>
  </si>
  <si>
    <t>Г. Иванов</t>
  </si>
  <si>
    <t>Ръка за ръка. Вълшебства от думи</t>
  </si>
  <si>
    <t>Ръка за ръка. Искам да смятам</t>
  </si>
  <si>
    <t>Ръка за ръка. Хайде да рисуваме!</t>
  </si>
  <si>
    <t>Ръка за ръка. На работа, ръчички!</t>
  </si>
  <si>
    <t>Б. Ангелов и др.</t>
  </si>
  <si>
    <t>„АБВ☺игри“. Част 1. Eсен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</si>
  <si>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</si>
  <si>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</si>
  <si>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</si>
  <si>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</si>
  <si>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</si>
  <si>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</si>
  <si>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С. Витанова и др.</t>
  </si>
  <si>
    <t>Л. Зафирова и др.</t>
  </si>
  <si>
    <t>Л. Ангелов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</si>
  <si>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</si>
  <si>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</si>
  <si>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</si>
  <si>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</si>
  <si>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</si>
  <si>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„Loewe“/
„Просвета“</t>
  </si>
  <si>
    <t>Издателство „Tessloff“/
„Просвета“</t>
  </si>
  <si>
    <t>Ценa с ТО</t>
  </si>
  <si>
    <t>АБВ☺игри. Част 1. Есен</t>
  </si>
  <si>
    <t>АБВ☺игри. Част 2. Зима</t>
  </si>
  <si>
    <t>АБВ☺игри. Част 3. Пролет</t>
  </si>
  <si>
    <t>АБВ☺игри. Част 4. Лято</t>
  </si>
  <si>
    <t>Комплект „Чуден свят“ за 6 - 7 години</t>
  </si>
  <si>
    <t xml:space="preserve">Общ брой групи 6 - 7 години: </t>
  </si>
  <si>
    <t xml:space="preserve">Общ брой деца 6 - 7 години: </t>
  </si>
  <si>
    <t>Комплект „АБВ☺игри“ за 6 - 7 години</t>
  </si>
  <si>
    <t>Комплект „Ръка за ръка“ за 6 - 7 години</t>
  </si>
  <si>
    <t>Книга за учителя „АБВ☺игри“ за 6 - 7 години</t>
  </si>
  <si>
    <t>Книга за учителя „Ръка за ръка“ за 6 - 7 години</t>
  </si>
  <si>
    <t>Играя и уча. Концентрация за 6 - 7 години</t>
  </si>
  <si>
    <t>Книга за учителя „Чуден свят“ за 6 - 7 години</t>
  </si>
  <si>
    <t>Весели картинни загадки – футбол</t>
  </si>
  <si>
    <t>Весели картинни загадки – елфи и феи</t>
  </si>
  <si>
    <t>Издателство „Cuadernos Rubio“/
„Просвета“</t>
  </si>
  <si>
    <t>В цената на комплект познавателни книжки е включена търговската отстъпка.</t>
  </si>
  <si>
    <t>Ръка за ръка. Здравейте, приятели!</t>
  </si>
  <si>
    <t>Математически вълшебства, 6 - 7 години</t>
  </si>
  <si>
    <t>Играя и пиша. Книжка 1 за 6 - 7 години</t>
  </si>
  <si>
    <t>Играя и пиша. Книжка 2 за 6 - 7 години</t>
  </si>
  <si>
    <t>Играя и пиша. Книжка 3 за 6 - 7 години</t>
  </si>
  <si>
    <t>Играя и пиша. Книжка 4 за 6 - 7 години</t>
  </si>
  <si>
    <t>Играя и пиша. Книжка 5 за 6 - 7 години</t>
  </si>
  <si>
    <t>Броя и смятам. Уча числата до 10. 
Книжка 4 за 6 - 7 години</t>
  </si>
  <si>
    <t>Броя и смятам. Уча се да рисувам и измервам. Книжка 5 за 6 - 7 години</t>
  </si>
  <si>
    <t>Броя и смятам. Събирам и изваждам до 10. 
Книжка 6 за 6 - 7 години</t>
  </si>
  <si>
    <t>Броя и смятам. Уча числата до 20. 
Книжка 7 за 6 – 7 години</t>
  </si>
  <si>
    <t>Броя и смятам. Събирам и изваждам до 20. 
Книжка 8 за 6 – 7 години</t>
  </si>
  <si>
    <t>СУМА С ДДС</t>
  </si>
  <si>
    <t>СУМA С ДДС</t>
  </si>
  <si>
    <t>ОБЩО СУМА С ДДС</t>
  </si>
  <si>
    <t>........................................................................................................................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</si>
  <si>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</si>
  <si>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>АБВ☺игри. Част 5. Есен, Зима, Пролет, Лято</t>
  </si>
  <si>
    <t>„АБВ☺игри“. Част 5. Есен, Зима, Пролет, Лято</t>
  </si>
  <si>
    <t>Сума с ТО</t>
  </si>
  <si>
    <t xml:space="preserve">Ю. Гарчева </t>
  </si>
  <si>
    <t>Ю. Гарчева</t>
  </si>
  <si>
    <t>При поръчка на всяко от следните заглавия издателството предоставя 20% търговска отстъпка</t>
  </si>
  <si>
    <r>
      <t>Стационарен телефон на лице за контакт:</t>
    </r>
    <r>
      <rPr>
        <sz val="12"/>
        <rFont val="Times New Roman"/>
        <family val="1"/>
        <charset val="204"/>
      </rPr>
      <t xml:space="preserve"> ................................................................................</t>
    </r>
  </si>
  <si>
    <t>Цена на комплект в лева с включена ТО</t>
  </si>
  <si>
    <t>Цена на комплект в лева 
с включена ТО</t>
  </si>
  <si>
    <t>ЗАЯВКА</t>
  </si>
  <si>
    <t>Галина Георгиева</t>
  </si>
  <si>
    <t>Ежко и буквите. Успешна подготовка по български език за 1. клас</t>
  </si>
  <si>
    <t>Ежко и числата. Успешна подготовка по математика за 1. клас</t>
  </si>
  <si>
    <t>..............................................................................................................................................................</t>
  </si>
  <si>
    <r>
      <t xml:space="preserve">Пощенски код: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</t>
    </r>
  </si>
  <si>
    <r>
      <t xml:space="preserve">Адрес: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</si>
  <si>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</si>
  <si>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</si>
  <si>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</t>
    </r>
  </si>
  <si>
    <t>Сценарии за тържества в детската градина</t>
  </si>
  <si>
    <t>Р. Дюлгерова и др.</t>
  </si>
  <si>
    <t xml:space="preserve">Чуден свят. Игри по всички образователни направления 6 - 7 години </t>
  </si>
  <si>
    <r>
      <t>За учителя получавате екземпляр от книжките и книга за учителя.
(M</t>
    </r>
    <r>
      <rPr>
        <i/>
        <sz val="10"/>
        <rFont val="Times New Roman"/>
        <family val="1"/>
        <charset val="204"/>
      </rPr>
      <t>оля да отбележите по 1 брой от посочените артикули</t>
    </r>
    <r>
      <rPr>
        <sz val="10"/>
        <rFont val="Times New Roman"/>
        <family val="1"/>
        <charset val="204"/>
      </rPr>
      <t>)</t>
    </r>
  </si>
  <si>
    <t xml:space="preserve">Ако желаете да закупите за учителя с 50% търговска отстъпка, моля да отбележите необходимите Ви артикули:
</t>
  </si>
  <si>
    <r>
      <t xml:space="preserve">Към комплекта получавате и 
1 бр. </t>
    </r>
    <r>
      <rPr>
        <b/>
        <sz val="10"/>
        <rFont val="Times New Roman"/>
        <family val="1"/>
        <charset val="204"/>
      </rPr>
      <t>музикален диск за учителя.</t>
    </r>
  </si>
  <si>
    <r>
      <t xml:space="preserve">Наименование на заявителя: </t>
    </r>
    <r>
      <rPr>
        <sz val="12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</si>
  <si>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Държава: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</si>
  <si>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</t>
    </r>
  </si>
  <si>
    <t>Мобилен телефон на лице за контакт: ......................................................................................</t>
  </si>
  <si>
    <t>Имейл на лице за контакт: ...........................................................................................................</t>
  </si>
  <si>
    <t xml:space="preserve">Д. Коларска и др. </t>
  </si>
  <si>
    <t xml:space="preserve">Л. Спиридонова и др. </t>
  </si>
  <si>
    <t xml:space="preserve">М. Стоянова и др. </t>
  </si>
  <si>
    <t>за закупуване на познавателни книжки и помагала за IV възрастова група (6 - 7 г.)
за деца, живеещи в чужбина, за учебната 2021/2022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</si>
  <si>
    <t>Заявки за помагала за IV възрастова група (6 - 7 години)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</si>
</sst>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4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7">
    <xf numFmtId="0" fontId="0" fillId="0" borderId="0" xfId="0"/>
    <xf numFmtId="0" fontId="1" fillId="0" borderId="0" xfId="0" applyFont="1" applyFill="1" applyProtection="1"/>
    <xf numFmtId="0" fontId="2" fillId="25" borderId="1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2" fillId="25" borderId="11" xfId="0" applyFont="1" applyFill="1" applyBorder="1" applyAlignment="1" applyProtection="1">
      <alignment horizontal="left" vertical="center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165" fontId="27" fillId="0" borderId="12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/>
    <xf numFmtId="166" fontId="1" fillId="0" borderId="0" xfId="0" applyNumberFormat="1" applyFont="1" applyProtection="1"/>
    <xf numFmtId="0" fontId="29" fillId="0" borderId="0" xfId="0" applyFont="1" applyFill="1" applyBorder="1" applyAlignment="1" applyProtection="1">
      <alignment wrapText="1"/>
    </xf>
    <xf numFmtId="2" fontId="3" fillId="0" borderId="0" xfId="0" applyNumberFormat="1" applyFont="1" applyProtection="1"/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165" fontId="1" fillId="26" borderId="11" xfId="0" applyNumberFormat="1" applyFont="1" applyFill="1" applyBorder="1" applyAlignment="1" applyProtection="1">
      <alignment horizontal="center" vertical="center"/>
    </xf>
    <xf numFmtId="165" fontId="28" fillId="26" borderId="13" xfId="0" applyNumberFormat="1" applyFont="1" applyFill="1" applyBorder="1" applyAlignment="1" applyProtection="1">
      <alignment horizontal="center" vertical="center"/>
    </xf>
    <xf numFmtId="165" fontId="3" fillId="0" borderId="11" xfId="0" applyNumberFormat="1" applyFont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30" fillId="0" borderId="14" xfId="0" applyNumberFormat="1" applyFont="1" applyFill="1" applyBorder="1" applyAlignment="1" applyProtection="1">
      <alignment horizontal="center" vertical="center" wrapText="1"/>
    </xf>
    <xf numFmtId="1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12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</xf>
    <xf numFmtId="165" fontId="30" fillId="0" borderId="14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left" vertical="center"/>
    </xf>
    <xf numFmtId="165" fontId="2" fillId="0" borderId="12" xfId="0" applyNumberFormat="1" applyFont="1" applyFill="1" applyBorder="1" applyAlignment="1" applyProtection="1">
      <alignment horizontal="center" vertical="center"/>
    </xf>
    <xf numFmtId="1" fontId="28" fillId="24" borderId="12" xfId="0" applyNumberFormat="1" applyFont="1" applyFill="1" applyBorder="1" applyAlignment="1" applyProtection="1">
      <alignment horizontal="center" vertical="center"/>
    </xf>
    <xf numFmtId="165" fontId="34" fillId="24" borderId="11" xfId="0" applyNumberFormat="1" applyFont="1" applyFill="1" applyBorder="1" applyAlignment="1" applyProtection="1">
      <alignment horizontal="center" vertical="center"/>
    </xf>
    <xf numFmtId="165" fontId="1" fillId="0" borderId="11" xfId="0" applyNumberFormat="1" applyFont="1" applyBorder="1" applyAlignment="1" applyProtection="1">
      <alignment horizontal="center" vertical="center"/>
    </xf>
    <xf numFmtId="165" fontId="3" fillId="0" borderId="12" xfId="0" applyNumberFormat="1" applyFont="1" applyFill="1" applyBorder="1" applyAlignment="1" applyProtection="1">
      <alignment horizontal="center" vertical="center"/>
    </xf>
    <xf numFmtId="164" fontId="32" fillId="0" borderId="14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5" fontId="38" fillId="27" borderId="11" xfId="0" applyNumberFormat="1" applyFont="1" applyFill="1" applyBorder="1" applyAlignment="1" applyProtection="1">
      <alignment horizontal="center" vertical="center"/>
    </xf>
    <xf numFmtId="165" fontId="39" fillId="28" borderId="11" xfId="0" applyNumberFormat="1" applyFont="1" applyFill="1" applyBorder="1" applyAlignment="1" applyProtection="1">
      <alignment horizontal="center" vertical="center"/>
    </xf>
    <xf numFmtId="165" fontId="33" fillId="24" borderId="11" xfId="0" applyNumberFormat="1" applyFont="1" applyFill="1" applyBorder="1" applyAlignment="1" applyProtection="1">
      <alignment horizontal="center" vertical="center"/>
    </xf>
    <xf numFmtId="165" fontId="3" fillId="24" borderId="11" xfId="0" applyNumberFormat="1" applyFont="1" applyFill="1" applyBorder="1" applyAlignment="1" applyProtection="1">
      <alignment horizontal="center" vertical="center"/>
    </xf>
    <xf numFmtId="0" fontId="30" fillId="0" borderId="34" xfId="0" applyFont="1" applyBorder="1" applyAlignment="1" applyProtection="1">
      <alignment horizontal="center" vertical="center" wrapText="1"/>
    </xf>
    <xf numFmtId="164" fontId="30" fillId="0" borderId="34" xfId="0" applyNumberFormat="1" applyFont="1" applyBorder="1" applyAlignment="1" applyProtection="1">
      <alignment horizontal="center" vertical="center" wrapText="1"/>
    </xf>
    <xf numFmtId="9" fontId="3" fillId="0" borderId="35" xfId="0" applyNumberFormat="1" applyFont="1" applyBorder="1" applyAlignment="1" applyProtection="1">
      <alignment horizontal="center" vertical="center" wrapText="1"/>
    </xf>
    <xf numFmtId="9" fontId="3" fillId="0" borderId="36" xfId="0" applyNumberFormat="1" applyFont="1" applyBorder="1" applyAlignment="1" applyProtection="1">
      <alignment horizontal="center" vertical="center" wrapText="1"/>
    </xf>
    <xf numFmtId="165" fontId="29" fillId="0" borderId="15" xfId="0" applyNumberFormat="1" applyFont="1" applyBorder="1" applyProtection="1"/>
    <xf numFmtId="0" fontId="2" fillId="0" borderId="34" xfId="0" applyFont="1" applyBorder="1" applyAlignment="1" applyProtection="1">
      <alignment horizontal="center" vertical="center" wrapText="1"/>
    </xf>
    <xf numFmtId="164" fontId="2" fillId="0" borderId="3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29" borderId="10" xfId="0" applyFont="1" applyFill="1" applyBorder="1" applyAlignment="1" applyProtection="1">
      <alignment vertical="center"/>
    </xf>
    <xf numFmtId="0" fontId="30" fillId="0" borderId="12" xfId="0" applyFont="1" applyBorder="1" applyAlignment="1" applyProtection="1">
      <alignment horizontal="center" vertical="center" wrapText="1"/>
    </xf>
    <xf numFmtId="0" fontId="40" fillId="29" borderId="16" xfId="0" applyFont="1" applyFill="1" applyBorder="1" applyAlignment="1" applyProtection="1">
      <alignment horizontal="center" vertical="center" wrapText="1"/>
    </xf>
    <xf numFmtId="165" fontId="41" fillId="29" borderId="11" xfId="0" applyNumberFormat="1" applyFont="1" applyFill="1" applyBorder="1" applyAlignment="1" applyProtection="1">
      <alignment horizontal="center" vertical="center"/>
    </xf>
    <xf numFmtId="165" fontId="42" fillId="29" borderId="11" xfId="0" applyNumberFormat="1" applyFont="1" applyFill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 wrapText="1"/>
      <protection locked="0"/>
    </xf>
    <xf numFmtId="1" fontId="3" fillId="0" borderId="37" xfId="0" applyNumberFormat="1" applyFont="1" applyBorder="1" applyAlignment="1" applyProtection="1">
      <alignment horizontal="center" vertical="center" wrapText="1"/>
      <protection locked="0"/>
    </xf>
    <xf numFmtId="165" fontId="3" fillId="0" borderId="34" xfId="0" applyNumberFormat="1" applyFont="1" applyBorder="1" applyAlignment="1" applyProtection="1">
      <alignment horizontal="center" vertical="center" wrapText="1"/>
    </xf>
    <xf numFmtId="1" fontId="29" fillId="0" borderId="34" xfId="0" applyNumberFormat="1" applyFont="1" applyBorder="1" applyAlignment="1" applyProtection="1">
      <alignment horizontal="center" vertical="center" wrapText="1"/>
      <protection locked="0"/>
    </xf>
    <xf numFmtId="9" fontId="29" fillId="0" borderId="35" xfId="0" applyNumberFormat="1" applyFont="1" applyBorder="1" applyAlignment="1" applyProtection="1">
      <alignment horizontal="center" vertical="center" wrapText="1"/>
    </xf>
    <xf numFmtId="1" fontId="29" fillId="0" borderId="37" xfId="0" applyNumberFormat="1" applyFont="1" applyBorder="1" applyAlignment="1" applyProtection="1">
      <alignment horizontal="center" vertical="center" wrapText="1"/>
      <protection locked="0"/>
    </xf>
    <xf numFmtId="9" fontId="29" fillId="0" borderId="36" xfId="0" applyNumberFormat="1" applyFont="1" applyBorder="1" applyAlignment="1" applyProtection="1">
      <alignment horizontal="center" vertical="center" wrapText="1"/>
    </xf>
    <xf numFmtId="1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8" borderId="34" xfId="0" applyNumberFormat="1" applyFont="1" applyFill="1" applyBorder="1" applyAlignment="1" applyProtection="1">
      <alignment horizontal="center" vertical="center" wrapText="1"/>
    </xf>
    <xf numFmtId="1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8" borderId="37" xfId="0" applyNumberFormat="1" applyFont="1" applyFill="1" applyBorder="1" applyAlignment="1" applyProtection="1">
      <alignment horizontal="center" vertical="center" wrapText="1"/>
    </xf>
    <xf numFmtId="164" fontId="30" fillId="25" borderId="10" xfId="0" applyNumberFormat="1" applyFont="1" applyFill="1" applyBorder="1" applyAlignment="1" applyProtection="1">
      <alignment horizontal="right" vertical="center" wrapText="1" indent="1"/>
    </xf>
    <xf numFmtId="165" fontId="32" fillId="25" borderId="12" xfId="0" applyNumberFormat="1" applyFont="1" applyFill="1" applyBorder="1" applyAlignment="1" applyProtection="1">
      <alignment horizontal="center" vertical="center"/>
    </xf>
    <xf numFmtId="165" fontId="32" fillId="25" borderId="12" xfId="0" applyNumberFormat="1" applyFont="1" applyFill="1" applyBorder="1" applyAlignment="1" applyProtection="1">
      <alignment horizontal="center" vertical="center" wrapText="1"/>
    </xf>
    <xf numFmtId="165" fontId="30" fillId="25" borderId="12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 wrapText="1"/>
    </xf>
    <xf numFmtId="0" fontId="30" fillId="29" borderId="12" xfId="0" applyFont="1" applyFill="1" applyBorder="1" applyAlignment="1" applyProtection="1">
      <alignment horizontal="center" vertical="center" wrapText="1"/>
    </xf>
    <xf numFmtId="164" fontId="36" fillId="0" borderId="12" xfId="0" applyNumberFormat="1" applyFont="1" applyFill="1" applyBorder="1" applyAlignment="1" applyProtection="1">
      <alignment vertical="center" wrapText="1"/>
    </xf>
    <xf numFmtId="165" fontId="42" fillId="0" borderId="11" xfId="0" applyNumberFormat="1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65" fontId="28" fillId="26" borderId="17" xfId="0" applyNumberFormat="1" applyFont="1" applyFill="1" applyBorder="1" applyAlignment="1" applyProtection="1">
      <alignment horizontal="center" vertical="center"/>
    </xf>
    <xf numFmtId="164" fontId="43" fillId="0" borderId="0" xfId="0" applyNumberFormat="1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1" fontId="36" fillId="0" borderId="12" xfId="0" applyNumberFormat="1" applyFont="1" applyBorder="1" applyAlignment="1" applyProtection="1">
      <alignment horizontal="center" vertical="center"/>
      <protection locked="0"/>
    </xf>
    <xf numFmtId="1" fontId="36" fillId="24" borderId="12" xfId="0" applyNumberFormat="1" applyFont="1" applyFill="1" applyBorder="1" applyAlignment="1" applyProtection="1">
      <alignment horizontal="center" vertical="center"/>
      <protection locked="0"/>
    </xf>
    <xf numFmtId="165" fontId="36" fillId="0" borderId="12" xfId="0" applyNumberFormat="1" applyFont="1" applyFill="1" applyBorder="1" applyAlignment="1" applyProtection="1">
      <alignment horizontal="center" vertical="center"/>
    </xf>
    <xf numFmtId="165" fontId="32" fillId="25" borderId="34" xfId="0" applyNumberFormat="1" applyFont="1" applyFill="1" applyBorder="1" applyAlignment="1" applyProtection="1">
      <alignment horizontal="center" vertical="center" wrapText="1"/>
    </xf>
    <xf numFmtId="165" fontId="30" fillId="25" borderId="34" xfId="0" applyNumberFormat="1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vertical="center"/>
    </xf>
    <xf numFmtId="1" fontId="36" fillId="0" borderId="12" xfId="0" applyNumberFormat="1" applyFont="1" applyFill="1" applyBorder="1" applyAlignment="1" applyProtection="1">
      <alignment horizontal="center" vertical="center"/>
      <protection locked="0"/>
    </xf>
    <xf numFmtId="9" fontId="36" fillId="24" borderId="12" xfId="0" applyNumberFormat="1" applyFont="1" applyFill="1" applyBorder="1" applyAlignment="1" applyProtection="1">
      <alignment horizontal="center" vertical="center"/>
    </xf>
    <xf numFmtId="165" fontId="36" fillId="0" borderId="12" xfId="0" applyNumberFormat="1" applyFont="1" applyBorder="1" applyAlignment="1" applyProtection="1">
      <alignment horizontal="center" vertical="center"/>
    </xf>
    <xf numFmtId="0" fontId="36" fillId="28" borderId="12" xfId="0" applyFont="1" applyFill="1" applyBorder="1" applyAlignment="1" applyProtection="1">
      <alignment vertical="center" wrapText="1"/>
    </xf>
    <xf numFmtId="164" fontId="36" fillId="0" borderId="12" xfId="0" applyNumberFormat="1" applyFont="1" applyFill="1" applyBorder="1" applyAlignment="1" applyProtection="1">
      <alignment horizontal="left" vertical="center" wrapText="1"/>
    </xf>
    <xf numFmtId="164" fontId="36" fillId="24" borderId="12" xfId="0" applyNumberFormat="1" applyFont="1" applyFill="1" applyBorder="1" applyAlignment="1" applyProtection="1">
      <alignment vertical="center" wrapText="1"/>
    </xf>
    <xf numFmtId="0" fontId="36" fillId="0" borderId="12" xfId="0" applyFont="1" applyFill="1" applyBorder="1" applyAlignment="1" applyProtection="1">
      <alignment vertical="center" wrapText="1"/>
    </xf>
    <xf numFmtId="0" fontId="36" fillId="0" borderId="12" xfId="0" applyNumberFormat="1" applyFont="1" applyFill="1" applyBorder="1" applyAlignment="1" applyProtection="1">
      <alignment vertical="center" wrapText="1"/>
    </xf>
    <xf numFmtId="164" fontId="36" fillId="0" borderId="12" xfId="0" applyNumberFormat="1" applyFont="1" applyFill="1" applyBorder="1" applyAlignment="1" applyProtection="1">
      <alignment horizontal="left" vertical="center"/>
    </xf>
    <xf numFmtId="164" fontId="36" fillId="0" borderId="12" xfId="0" applyNumberFormat="1" applyFont="1" applyFill="1" applyBorder="1" applyAlignment="1" applyProtection="1">
      <alignment vertical="center"/>
    </xf>
    <xf numFmtId="9" fontId="36" fillId="0" borderId="12" xfId="0" applyNumberFormat="1" applyFont="1" applyFill="1" applyBorder="1" applyAlignment="1" applyProtection="1">
      <alignment horizontal="center" vertical="center"/>
    </xf>
    <xf numFmtId="165" fontId="37" fillId="0" borderId="12" xfId="0" applyNumberFormat="1" applyFont="1" applyFill="1" applyBorder="1" applyAlignment="1" applyProtection="1">
      <alignment horizontal="center" vertical="center"/>
    </xf>
    <xf numFmtId="9" fontId="36" fillId="24" borderId="30" xfId="0" applyNumberFormat="1" applyFont="1" applyFill="1" applyBorder="1" applyAlignment="1" applyProtection="1">
      <alignment horizontal="center" vertical="center"/>
    </xf>
    <xf numFmtId="165" fontId="36" fillId="0" borderId="30" xfId="0" applyNumberFormat="1" applyFont="1" applyFill="1" applyBorder="1" applyAlignment="1" applyProtection="1">
      <alignment horizontal="center" vertical="center"/>
    </xf>
    <xf numFmtId="165" fontId="36" fillId="0" borderId="30" xfId="0" applyNumberFormat="1" applyFont="1" applyBorder="1" applyAlignment="1" applyProtection="1">
      <alignment horizontal="center" vertical="center"/>
    </xf>
    <xf numFmtId="165" fontId="32" fillId="25" borderId="33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0" fillId="0" borderId="38" xfId="0" applyFont="1" applyBorder="1" applyAlignment="1" applyProtection="1">
      <alignment horizontal="center" vertical="center" wrapText="1"/>
    </xf>
    <xf numFmtId="0" fontId="30" fillId="0" borderId="39" xfId="0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 wrapText="1"/>
    </xf>
    <xf numFmtId="0" fontId="26" fillId="0" borderId="0" xfId="34" applyFont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  <protection locked="0"/>
    </xf>
    <xf numFmtId="164" fontId="30" fillId="0" borderId="12" xfId="0" applyNumberFormat="1" applyFont="1" applyFill="1" applyBorder="1" applyAlignment="1" applyProtection="1">
      <alignment horizontal="center" vertical="center" wrapText="1"/>
    </xf>
    <xf numFmtId="164" fontId="1" fillId="0" borderId="12" xfId="0" applyNumberFormat="1" applyFont="1" applyFill="1" applyBorder="1" applyAlignment="1" applyProtection="1">
      <alignment horizontal="left" vertical="center"/>
    </xf>
    <xf numFmtId="164" fontId="2" fillId="25" borderId="12" xfId="0" applyNumberFormat="1" applyFont="1" applyFill="1" applyBorder="1" applyAlignment="1" applyProtection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31" fillId="0" borderId="0" xfId="38" applyFont="1" applyAlignment="1" applyProtection="1">
      <alignment horizontal="center" vertical="center"/>
    </xf>
    <xf numFmtId="0" fontId="2" fillId="25" borderId="12" xfId="38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center" vertical="center" wrapText="1"/>
    </xf>
    <xf numFmtId="0" fontId="30" fillId="0" borderId="40" xfId="0" applyFont="1" applyBorder="1" applyAlignment="1" applyProtection="1">
      <alignment horizontal="center" vertical="center" wrapText="1"/>
    </xf>
    <xf numFmtId="0" fontId="30" fillId="30" borderId="38" xfId="0" applyFont="1" applyFill="1" applyBorder="1" applyAlignment="1" applyProtection="1">
      <alignment horizontal="center" vertical="center" wrapText="1"/>
    </xf>
    <xf numFmtId="0" fontId="30" fillId="30" borderId="41" xfId="0" applyFont="1" applyFill="1" applyBorder="1" applyAlignment="1" applyProtection="1">
      <alignment horizontal="center" vertical="center" wrapText="1"/>
    </xf>
    <xf numFmtId="0" fontId="30" fillId="30" borderId="39" xfId="0" applyFont="1" applyFill="1" applyBorder="1" applyAlignment="1" applyProtection="1">
      <alignment horizontal="center" vertical="center" wrapText="1"/>
    </xf>
    <xf numFmtId="0" fontId="3" fillId="0" borderId="0" xfId="38" applyFont="1" applyAlignment="1" applyProtection="1">
      <alignment horizontal="center"/>
      <protection locked="0"/>
    </xf>
    <xf numFmtId="0" fontId="30" fillId="25" borderId="12" xfId="0" applyFont="1" applyFill="1" applyBorder="1" applyAlignment="1" applyProtection="1">
      <alignment horizontal="right" vertical="center" wrapText="1" indent="1"/>
    </xf>
    <xf numFmtId="0" fontId="3" fillId="0" borderId="38" xfId="0" applyFont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left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0" fontId="43" fillId="0" borderId="42" xfId="0" applyFont="1" applyBorder="1" applyAlignment="1" applyProtection="1">
      <alignment horizontal="center" vertical="center" wrapText="1"/>
    </xf>
    <xf numFmtId="0" fontId="43" fillId="0" borderId="43" xfId="0" applyFont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30" fillId="25" borderId="38" xfId="0" applyFont="1" applyFill="1" applyBorder="1" applyAlignment="1" applyProtection="1">
      <alignment horizontal="right" vertical="center" wrapText="1" indent="1"/>
    </xf>
    <xf numFmtId="0" fontId="30" fillId="25" borderId="39" xfId="0" applyFont="1" applyFill="1" applyBorder="1" applyAlignment="1" applyProtection="1">
      <alignment horizontal="right" vertical="center" wrapText="1" indent="1"/>
    </xf>
    <xf numFmtId="0" fontId="1" fillId="0" borderId="12" xfId="0" applyFont="1" applyFill="1" applyBorder="1" applyAlignment="1" applyProtection="1">
      <alignment horizontal="center" vertical="center"/>
    </xf>
    <xf numFmtId="0" fontId="2" fillId="30" borderId="38" xfId="0" applyFont="1" applyFill="1" applyBorder="1" applyAlignment="1" applyProtection="1">
      <alignment horizontal="center" vertical="center" wrapText="1"/>
    </xf>
    <xf numFmtId="0" fontId="2" fillId="30" borderId="41" xfId="0" applyFont="1" applyFill="1" applyBorder="1" applyAlignment="1" applyProtection="1">
      <alignment horizontal="center" vertical="center" wrapText="1"/>
    </xf>
    <xf numFmtId="0" fontId="2" fillId="30" borderId="39" xfId="0" applyFont="1" applyFill="1" applyBorder="1" applyAlignment="1" applyProtection="1">
      <alignment horizontal="center" vertical="center" wrapText="1"/>
    </xf>
    <xf numFmtId="164" fontId="43" fillId="0" borderId="20" xfId="0" applyNumberFormat="1" applyFont="1" applyFill="1" applyBorder="1" applyAlignment="1" applyProtection="1">
      <alignment horizontal="left" vertical="top" wrapText="1"/>
    </xf>
    <xf numFmtId="164" fontId="43" fillId="0" borderId="17" xfId="0" applyNumberFormat="1" applyFont="1" applyFill="1" applyBorder="1" applyAlignment="1" applyProtection="1">
      <alignment horizontal="left" vertical="top" wrapText="1"/>
    </xf>
    <xf numFmtId="164" fontId="43" fillId="0" borderId="0" xfId="0" applyNumberFormat="1" applyFont="1" applyFill="1" applyBorder="1" applyAlignment="1" applyProtection="1">
      <alignment horizontal="left" vertical="top" wrapText="1"/>
    </xf>
    <xf numFmtId="164" fontId="43" fillId="0" borderId="21" xfId="0" applyNumberFormat="1" applyFont="1" applyFill="1" applyBorder="1" applyAlignment="1" applyProtection="1">
      <alignment horizontal="left" vertical="top" wrapText="1"/>
    </xf>
    <xf numFmtId="0" fontId="30" fillId="25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2" fillId="30" borderId="38" xfId="0" applyFont="1" applyFill="1" applyBorder="1" applyAlignment="1" applyProtection="1">
      <alignment vertical="center" wrapText="1"/>
    </xf>
    <xf numFmtId="0" fontId="2" fillId="30" borderId="41" xfId="0" applyFont="1" applyFill="1" applyBorder="1" applyAlignment="1" applyProtection="1">
      <alignment vertical="center" wrapText="1"/>
    </xf>
    <xf numFmtId="0" fontId="2" fillId="30" borderId="39" xfId="0" applyFont="1" applyFill="1" applyBorder="1" applyAlignment="1" applyProtection="1">
      <alignment vertical="center" wrapText="1"/>
    </xf>
    <xf numFmtId="0" fontId="30" fillId="24" borderId="12" xfId="0" applyFont="1" applyFill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44" fillId="0" borderId="42" xfId="0" applyFont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37" fillId="24" borderId="12" xfId="0" applyFont="1" applyFill="1" applyBorder="1" applyAlignment="1" applyProtection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 wrapText="1"/>
    </xf>
    <xf numFmtId="0" fontId="2" fillId="25" borderId="12" xfId="0" applyFont="1" applyFill="1" applyBorder="1" applyAlignment="1" applyProtection="1">
      <alignment horizontal="right" vertical="center" wrapText="1" indent="1"/>
    </xf>
    <xf numFmtId="0" fontId="3" fillId="0" borderId="44" xfId="0" applyFont="1" applyBorder="1" applyAlignment="1" applyProtection="1">
      <alignment horizontal="left" vertical="center" wrapText="1"/>
    </xf>
    <xf numFmtId="0" fontId="3" fillId="0" borderId="45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64" fontId="43" fillId="0" borderId="20" xfId="0" applyNumberFormat="1" applyFont="1" applyFill="1" applyBorder="1" applyAlignment="1" applyProtection="1">
      <alignment horizontal="center" vertical="center" wrapText="1"/>
    </xf>
    <xf numFmtId="164" fontId="43" fillId="0" borderId="17" xfId="0" applyNumberFormat="1" applyFont="1" applyFill="1" applyBorder="1" applyAlignment="1" applyProtection="1">
      <alignment horizontal="center" vertical="center" wrapText="1"/>
    </xf>
    <xf numFmtId="164" fontId="43" fillId="0" borderId="0" xfId="0" applyNumberFormat="1" applyFont="1" applyFill="1" applyBorder="1" applyAlignment="1" applyProtection="1">
      <alignment horizontal="center" vertical="center" wrapText="1"/>
    </xf>
    <xf numFmtId="164" fontId="43" fillId="0" borderId="2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164" fontId="1" fillId="0" borderId="48" xfId="0" applyNumberFormat="1" applyFont="1" applyFill="1" applyBorder="1" applyAlignment="1" applyProtection="1">
      <alignment horizontal="center" vertical="top" wrapText="1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wrapText="1"/>
    </xf>
    <xf numFmtId="0" fontId="43" fillId="0" borderId="46" xfId="0" applyFont="1" applyBorder="1" applyAlignment="1" applyProtection="1">
      <alignment horizontal="center" vertical="center" wrapText="1"/>
    </xf>
    <xf numFmtId="0" fontId="43" fillId="0" borderId="47" xfId="0" applyFont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21" xfId="0" applyNumberFormat="1" applyFont="1" applyFill="1" applyBorder="1" applyAlignment="1" applyProtection="1">
      <alignment horizontal="center" vertical="center" wrapText="1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4" fontId="30" fillId="25" borderId="31" xfId="0" applyNumberFormat="1" applyFont="1" applyFill="1" applyBorder="1" applyAlignment="1" applyProtection="1">
      <alignment horizontal="center" vertical="center" wrapText="1"/>
    </xf>
    <xf numFmtId="164" fontId="30" fillId="25" borderId="32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30" fillId="29" borderId="12" xfId="0" applyFont="1" applyFill="1" applyBorder="1" applyAlignment="1" applyProtection="1">
      <alignment horizontal="center" vertical="center" wrapText="1"/>
    </xf>
    <xf numFmtId="2" fontId="30" fillId="25" borderId="25" xfId="0" applyNumberFormat="1" applyFont="1" applyFill="1" applyBorder="1" applyAlignment="1" applyProtection="1">
      <alignment horizontal="center" vertical="center"/>
    </xf>
    <xf numFmtId="2" fontId="30" fillId="25" borderId="26" xfId="0" applyNumberFormat="1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164" fontId="44" fillId="0" borderId="20" xfId="0" applyNumberFormat="1" applyFont="1" applyFill="1" applyBorder="1" applyAlignment="1" applyProtection="1">
      <alignment horizontal="center" vertical="center" wrapText="1"/>
    </xf>
    <xf numFmtId="164" fontId="44" fillId="0" borderId="17" xfId="0" applyNumberFormat="1" applyFont="1" applyFill="1" applyBorder="1" applyAlignment="1" applyProtection="1">
      <alignment horizontal="center" vertical="center" wrapText="1"/>
    </xf>
    <xf numFmtId="164" fontId="44" fillId="0" borderId="0" xfId="0" applyNumberFormat="1" applyFont="1" applyFill="1" applyBorder="1" applyAlignment="1" applyProtection="1">
      <alignment horizontal="center" vertical="center" wrapText="1"/>
    </xf>
    <xf numFmtId="164" fontId="44" fillId="0" borderId="2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48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0" fillId="24" borderId="12" xfId="0" applyFont="1" applyFill="1" applyBorder="1" applyAlignment="1" applyProtection="1">
      <alignment horizontal="center" vertical="center" wrapText="1"/>
    </xf>
    <xf numFmtId="164" fontId="2" fillId="25" borderId="18" xfId="0" applyNumberFormat="1" applyFont="1" applyFill="1" applyBorder="1" applyAlignment="1" applyProtection="1">
      <alignment horizontal="right" vertical="center" wrapText="1" indent="1"/>
    </xf>
    <xf numFmtId="164" fontId="2" fillId="25" borderId="27" xfId="0" applyNumberFormat="1" applyFont="1" applyFill="1" applyBorder="1" applyAlignment="1" applyProtection="1">
      <alignment horizontal="right" vertical="center" wrapText="1" indent="1"/>
    </xf>
    <xf numFmtId="164" fontId="2" fillId="25" borderId="28" xfId="0" applyNumberFormat="1" applyFont="1" applyFill="1" applyBorder="1" applyAlignment="1" applyProtection="1">
      <alignment horizontal="right" vertical="center" wrapText="1" indent="1"/>
    </xf>
    <xf numFmtId="164" fontId="2" fillId="25" borderId="29" xfId="0" applyNumberFormat="1" applyFont="1" applyFill="1" applyBorder="1" applyAlignment="1" applyProtection="1">
      <alignment horizontal="right" vertical="center" wrapText="1" inden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1-2022-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15</xdr:row>
      <xdr:rowOff>117725</xdr:rowOff>
    </xdr:from>
    <xdr:to>
      <xdr:col>10</xdr:col>
      <xdr:colOff>803910</xdr:colOff>
      <xdr:row>18</xdr:row>
      <xdr:rowOff>95151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685AB-19B6-4B71-A9E4-F841EE29E748}"/>
            </a:ext>
          </a:extLst>
        </xdr:cNvPr>
        <xdr:cNvSpPr txBox="1"/>
      </xdr:nvSpPr>
      <xdr:spPr>
        <a:xfrm>
          <a:off x="6419850" y="3813425"/>
          <a:ext cx="3537585" cy="6060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114300</xdr:colOff>
      <xdr:row>18</xdr:row>
      <xdr:rowOff>137955</xdr:rowOff>
    </xdr:from>
    <xdr:to>
      <xdr:col>10</xdr:col>
      <xdr:colOff>803910</xdr:colOff>
      <xdr:row>27</xdr:row>
      <xdr:rowOff>163641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44B91F-C25F-402A-9233-C056024FC4B8}"/>
            </a:ext>
          </a:extLst>
        </xdr:cNvPr>
        <xdr:cNvSpPr txBox="1"/>
      </xdr:nvSpPr>
      <xdr:spPr>
        <a:xfrm>
          <a:off x="6419850" y="4462305"/>
          <a:ext cx="3537585" cy="20926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 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</a:p>
        <a:p>
          <a:pPr algn="ctr">
            <a:lnSpc>
              <a:spcPts val="1600"/>
            </a:lnSpc>
            <a:spcAft>
              <a:spcPts val="3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</a:p>
        <a:p>
          <a:pPr algn="ctr">
            <a:lnSpc>
              <a:spcPts val="1600"/>
            </a:lnSpc>
            <a:spcAft>
              <a:spcPts val="3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9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114300</xdr:colOff>
      <xdr:row>11</xdr:row>
      <xdr:rowOff>200379</xdr:rowOff>
    </xdr:from>
    <xdr:to>
      <xdr:col>10</xdr:col>
      <xdr:colOff>803910</xdr:colOff>
      <xdr:row>15</xdr:row>
      <xdr:rowOff>75006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55BCBF2-658E-418E-B0ED-016B76B6F244}"/>
            </a:ext>
          </a:extLst>
        </xdr:cNvPr>
        <xdr:cNvSpPr txBox="1"/>
      </xdr:nvSpPr>
      <xdr:spPr>
        <a:xfrm>
          <a:off x="6419850" y="3057879"/>
          <a:ext cx="3537585" cy="71282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123825</xdr:colOff>
      <xdr:row>7</xdr:row>
      <xdr:rowOff>17639</xdr:rowOff>
    </xdr:from>
    <xdr:to>
      <xdr:col>10</xdr:col>
      <xdr:colOff>803910</xdr:colOff>
      <xdr:row>11</xdr:row>
      <xdr:rowOff>161711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B0BAF2A-8514-4EE0-A3D7-3362F727FBF6}"/>
            </a:ext>
          </a:extLst>
        </xdr:cNvPr>
        <xdr:cNvSpPr txBox="1"/>
      </xdr:nvSpPr>
      <xdr:spPr>
        <a:xfrm>
          <a:off x="6429375" y="2065514"/>
          <a:ext cx="3528060" cy="95369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23723</xdr:colOff>
      <xdr:row>30</xdr:row>
      <xdr:rowOff>0</xdr:rowOff>
    </xdr:from>
    <xdr:to>
      <xdr:col>10</xdr:col>
      <xdr:colOff>803909</xdr:colOff>
      <xdr:row>34</xdr:row>
      <xdr:rowOff>139129</xdr:rowOff>
    </xdr:to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4D5DBD05-B59C-4923-AF73-F69F2B183EF1}"/>
            </a:ext>
          </a:extLst>
        </xdr:cNvPr>
        <xdr:cNvSpPr txBox="1"/>
      </xdr:nvSpPr>
      <xdr:spPr>
        <a:xfrm>
          <a:off x="6853148" y="7010400"/>
          <a:ext cx="2909977" cy="13678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0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ct val="100000"/>
            </a:lnSpc>
          </a:pPr>
          <a:b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10703</xdr:colOff>
      <xdr:row>35</xdr:row>
      <xdr:rowOff>180387</xdr:rowOff>
    </xdr:from>
    <xdr:to>
      <xdr:col>10</xdr:col>
      <xdr:colOff>803870</xdr:colOff>
      <xdr:row>39</xdr:row>
      <xdr:rowOff>172433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DE6994BD-32EC-49D7-AAB0-ADA0355387FA}"/>
            </a:ext>
          </a:extLst>
        </xdr:cNvPr>
        <xdr:cNvSpPr txBox="1"/>
      </xdr:nvSpPr>
      <xdr:spPr>
        <a:xfrm>
          <a:off x="6840128" y="8667162"/>
          <a:ext cx="2922998" cy="12493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>
            <a:lnSpc>
              <a:spcPts val="1100"/>
            </a:lnSpc>
          </a:pPr>
          <a:endParaRPr lang="bg-BG" sz="1100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>
            <a:lnSpc>
              <a:spcPts val="9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24989</xdr:colOff>
      <xdr:row>42</xdr:row>
      <xdr:rowOff>722</xdr:rowOff>
    </xdr:from>
    <xdr:to>
      <xdr:col>10</xdr:col>
      <xdr:colOff>803967</xdr:colOff>
      <xdr:row>49</xdr:row>
      <xdr:rowOff>130317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17223532-A6C5-4080-AC23-DBAEAEF22108}"/>
            </a:ext>
          </a:extLst>
        </xdr:cNvPr>
        <xdr:cNvSpPr txBox="1"/>
      </xdr:nvSpPr>
      <xdr:spPr>
        <a:xfrm>
          <a:off x="6854414" y="10525847"/>
          <a:ext cx="2908712" cy="19679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3263</xdr:colOff>
      <xdr:row>55</xdr:row>
      <xdr:rowOff>2997</xdr:rowOff>
    </xdr:from>
    <xdr:to>
      <xdr:col>10</xdr:col>
      <xdr:colOff>803883</xdr:colOff>
      <xdr:row>60</xdr:row>
      <xdr:rowOff>192640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5B999495-1E1A-476D-88BD-BFBDD688C81A}"/>
            </a:ext>
          </a:extLst>
        </xdr:cNvPr>
        <xdr:cNvSpPr txBox="1"/>
      </xdr:nvSpPr>
      <xdr:spPr>
        <a:xfrm>
          <a:off x="6832688" y="13976172"/>
          <a:ext cx="2930438" cy="165649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4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ts val="1400"/>
            </a:lnSpc>
          </a:pPr>
          <a:endParaRPr lang="bg-BG" sz="11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4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ts val="12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3263</xdr:colOff>
      <xdr:row>61</xdr:row>
      <xdr:rowOff>74060</xdr:rowOff>
    </xdr:from>
    <xdr:to>
      <xdr:col>10</xdr:col>
      <xdr:colOff>803883</xdr:colOff>
      <xdr:row>64</xdr:row>
      <xdr:rowOff>307318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633D0DC-E408-409D-A34D-2AA8B58A7002}"/>
            </a:ext>
          </a:extLst>
        </xdr:cNvPr>
        <xdr:cNvSpPr txBox="1"/>
      </xdr:nvSpPr>
      <xdr:spPr>
        <a:xfrm>
          <a:off x="6832688" y="15761735"/>
          <a:ext cx="2930438" cy="15762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на:   </a:t>
          </a:r>
        </a:p>
        <a:p>
          <a:pPr algn="l">
            <a:lnSpc>
              <a:spcPts val="11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24666</xdr:colOff>
      <xdr:row>66</xdr:row>
      <xdr:rowOff>0</xdr:rowOff>
    </xdr:from>
    <xdr:to>
      <xdr:col>10</xdr:col>
      <xdr:colOff>803965</xdr:colOff>
      <xdr:row>71</xdr:row>
      <xdr:rowOff>1197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4271EDF7-D80C-4EFC-9A86-66CEEB42EF6D}"/>
            </a:ext>
          </a:extLst>
        </xdr:cNvPr>
        <xdr:cNvSpPr txBox="1"/>
      </xdr:nvSpPr>
      <xdr:spPr>
        <a:xfrm>
          <a:off x="6854091" y="17546121"/>
          <a:ext cx="2909033" cy="21756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получава: 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10896</xdr:colOff>
      <xdr:row>73</xdr:row>
      <xdr:rowOff>2997</xdr:rowOff>
    </xdr:from>
    <xdr:to>
      <xdr:col>10</xdr:col>
      <xdr:colOff>784890</xdr:colOff>
      <xdr:row>78</xdr:row>
      <xdr:rowOff>149831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4C0A8868-FD42-4920-9175-49349C4A9928}"/>
            </a:ext>
          </a:extLst>
        </xdr:cNvPr>
        <xdr:cNvSpPr txBox="1"/>
      </xdr:nvSpPr>
      <xdr:spPr>
        <a:xfrm>
          <a:off x="6840321" y="20481747"/>
          <a:ext cx="2913280" cy="15565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ct val="100000"/>
            </a:lnSpc>
          </a:pPr>
          <a:b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5454</xdr:colOff>
      <xdr:row>79</xdr:row>
      <xdr:rowOff>10864</xdr:rowOff>
    </xdr:from>
    <xdr:to>
      <xdr:col>10</xdr:col>
      <xdr:colOff>784878</xdr:colOff>
      <xdr:row>83</xdr:row>
      <xdr:rowOff>62317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CDCC0980-6D5F-44E0-8C6D-BBD497D66A2F}"/>
            </a:ext>
          </a:extLst>
        </xdr:cNvPr>
        <xdr:cNvSpPr txBox="1"/>
      </xdr:nvSpPr>
      <xdr:spPr>
        <a:xfrm>
          <a:off x="6834879" y="22146964"/>
          <a:ext cx="2918721" cy="173737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 sz="1100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5776</xdr:colOff>
      <xdr:row>83</xdr:row>
      <xdr:rowOff>160534</xdr:rowOff>
    </xdr:from>
    <xdr:to>
      <xdr:col>10</xdr:col>
      <xdr:colOff>781049</xdr:colOff>
      <xdr:row>91</xdr:row>
      <xdr:rowOff>352425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2D858271-35B3-40B8-9FCC-E740A5F8CC6A}"/>
            </a:ext>
          </a:extLst>
        </xdr:cNvPr>
        <xdr:cNvSpPr txBox="1"/>
      </xdr:nvSpPr>
      <xdr:spPr>
        <a:xfrm>
          <a:off x="7025701" y="23792059"/>
          <a:ext cx="2908873" cy="23921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получава: </a:t>
          </a:r>
        </a:p>
        <a:p>
          <a:pPr algn="l">
            <a:lnSpc>
              <a:spcPts val="12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 (електронен вариант);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 spc="4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10703</xdr:colOff>
      <xdr:row>94</xdr:row>
      <xdr:rowOff>71915</xdr:rowOff>
    </xdr:from>
    <xdr:to>
      <xdr:col>10</xdr:col>
      <xdr:colOff>651498</xdr:colOff>
      <xdr:row>94</xdr:row>
      <xdr:rowOff>941796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55E11C1B-6B88-4D47-9BB8-26636F572562}"/>
            </a:ext>
          </a:extLst>
        </xdr:cNvPr>
        <xdr:cNvSpPr txBox="1"/>
      </xdr:nvSpPr>
      <xdr:spPr>
        <a:xfrm>
          <a:off x="10703" y="27389615"/>
          <a:ext cx="9752422" cy="8698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r>
            <a:rPr lang="bg-BG" sz="12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5536"/>
  <sheetViews>
    <sheetView showGridLines="0" showRowColHeaders="0" showZeros="0" tabSelected="1" showRuler="0" view="pageBreakPreview" zoomScaleNormal="100" zoomScaleSheetLayoutView="100" zoomScalePageLayoutView="89" workbookViewId="0">
      <selection activeCell="B2" sqref="B2:K2"/>
    </sheetView>
  </sheetViews>
  <sheetFormatPr defaultColWidth="0" defaultRowHeight="15" zeroHeight="1" x14ac:dyDescent="0.25"/>
  <cols>
    <col min="1" max="1" width="3.42578125" style="3" customWidth="1"/>
    <col min="2" max="2" width="3.7109375" style="3" customWidth="1"/>
    <col min="3" max="3" width="43.140625" style="3" customWidth="1"/>
    <col min="4" max="4" width="17.5703125" style="3" customWidth="1"/>
    <col min="5" max="5" width="14.28515625" style="6" customWidth="1"/>
    <col min="6" max="6" width="12.42578125" style="10" customWidth="1"/>
    <col min="7" max="7" width="10.7109375" style="5" customWidth="1"/>
    <col min="8" max="8" width="9.5703125" style="3" customWidth="1"/>
    <col min="9" max="9" width="11.85546875" style="3" customWidth="1"/>
    <col min="10" max="10" width="10.5703125" style="3" customWidth="1"/>
    <col min="11" max="11" width="12.42578125" style="3" customWidth="1"/>
    <col min="12" max="12" width="20.140625" style="3" hidden="1" customWidth="1"/>
    <col min="13" max="13" width="23" style="3" hidden="1" customWidth="1"/>
    <col min="14" max="250" width="9.140625" style="3" hidden="1" customWidth="1"/>
    <col min="251" max="251" width="1" style="3" hidden="1" customWidth="1"/>
    <col min="252" max="252" width="3.28515625" style="3" hidden="1" customWidth="1"/>
    <col min="253" max="253" width="0.28515625" style="3" hidden="1" customWidth="1"/>
    <col min="254" max="254" width="7" style="3" hidden="1" customWidth="1"/>
    <col min="255" max="255" width="5.85546875" style="3" hidden="1" customWidth="1"/>
    <col min="256" max="16384" width="11.5703125" style="3" hidden="1"/>
  </cols>
  <sheetData>
    <row r="1" spans="2:11" s="1" customFormat="1" ht="22.5" customHeight="1" x14ac:dyDescent="0.25">
      <c r="B1" s="120" t="s">
        <v>20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s="13" customFormat="1" ht="21.75" customHeight="1" x14ac:dyDescent="0.25">
      <c r="B2" s="121" t="s">
        <v>21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s="11" customFormat="1" ht="21.75" customHeight="1" x14ac:dyDescent="0.25">
      <c r="B3" s="122" t="s">
        <v>106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2:11" s="11" customFormat="1" ht="15" customHeight="1" x14ac:dyDescent="0.25">
      <c r="B4" s="115" t="s">
        <v>130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1" s="11" customFormat="1" ht="15" customHeight="1" x14ac:dyDescent="0.25"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2:11" s="11" customFormat="1" ht="50.25" customHeight="1" x14ac:dyDescent="0.25"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2:11" s="11" customFormat="1" ht="15" customHeight="1" x14ac:dyDescent="0.25"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2:11" s="11" customFormat="1" ht="15" customHeight="1" x14ac:dyDescent="0.25"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2:11" s="11" customFormat="1" ht="15.75" x14ac:dyDescent="0.25"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2:11" s="1" customFormat="1" ht="17.100000000000001" customHeight="1" x14ac:dyDescent="0.25"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2:11" s="1" customFormat="1" ht="17.100000000000001" customHeight="1" x14ac:dyDescent="0.25">
      <c r="B11" s="119" t="s">
        <v>122</v>
      </c>
      <c r="C11" s="119"/>
      <c r="D11" s="119"/>
      <c r="E11" s="119"/>
      <c r="F11" s="119"/>
      <c r="G11" s="125"/>
      <c r="H11" s="125"/>
      <c r="I11" s="125"/>
      <c r="J11" s="125"/>
      <c r="K11" s="125"/>
    </row>
    <row r="12" spans="2:11" s="1" customFormat="1" ht="17.100000000000001" customHeight="1" x14ac:dyDescent="0.25">
      <c r="B12" s="126" t="s">
        <v>110</v>
      </c>
      <c r="C12" s="126"/>
      <c r="D12" s="126"/>
      <c r="E12" s="126"/>
      <c r="F12" s="126"/>
      <c r="G12" s="125"/>
      <c r="H12" s="125"/>
      <c r="I12" s="125"/>
      <c r="J12" s="125"/>
      <c r="K12" s="125"/>
    </row>
    <row r="13" spans="2:11" s="1" customFormat="1" ht="17.100000000000001" customHeight="1" x14ac:dyDescent="0.25">
      <c r="B13" s="119" t="s">
        <v>123</v>
      </c>
      <c r="C13" s="119"/>
      <c r="D13" s="119"/>
      <c r="E13" s="119"/>
      <c r="F13" s="119"/>
      <c r="G13" s="125"/>
      <c r="H13" s="125"/>
      <c r="I13" s="125"/>
      <c r="J13" s="125"/>
      <c r="K13" s="125"/>
    </row>
    <row r="14" spans="2:11" s="1" customFormat="1" ht="17.100000000000001" customHeight="1" x14ac:dyDescent="0.25">
      <c r="B14" s="119" t="s">
        <v>124</v>
      </c>
      <c r="C14" s="119"/>
      <c r="D14" s="119"/>
      <c r="E14" s="119"/>
      <c r="F14" s="119"/>
      <c r="G14" s="125"/>
      <c r="H14" s="125"/>
      <c r="I14" s="125"/>
      <c r="J14" s="125"/>
      <c r="K14" s="125"/>
    </row>
    <row r="15" spans="2:11" s="1" customFormat="1" ht="17.100000000000001" customHeight="1" x14ac:dyDescent="0.25">
      <c r="B15" s="119" t="s">
        <v>111</v>
      </c>
      <c r="C15" s="119"/>
      <c r="D15" s="119"/>
      <c r="E15" s="119"/>
      <c r="F15" s="119"/>
      <c r="G15" s="125"/>
      <c r="H15" s="125"/>
      <c r="I15" s="125"/>
      <c r="J15" s="125"/>
      <c r="K15" s="125"/>
    </row>
    <row r="16" spans="2:11" s="1" customFormat="1" ht="17.100000000000001" customHeight="1" x14ac:dyDescent="0.25">
      <c r="B16" s="119" t="s">
        <v>112</v>
      </c>
      <c r="C16" s="119"/>
      <c r="D16" s="119"/>
      <c r="E16" s="119"/>
      <c r="F16" s="119"/>
      <c r="G16" s="125"/>
      <c r="H16" s="125"/>
      <c r="I16" s="125"/>
      <c r="J16" s="125"/>
      <c r="K16" s="125"/>
    </row>
    <row r="17" spans="2:12" s="1" customFormat="1" ht="17.100000000000001" customHeight="1" x14ac:dyDescent="0.25">
      <c r="B17" s="119" t="s">
        <v>113</v>
      </c>
      <c r="C17" s="119"/>
      <c r="D17" s="119"/>
      <c r="E17" s="119"/>
      <c r="F17" s="119"/>
      <c r="G17" s="125"/>
      <c r="H17" s="125"/>
      <c r="I17" s="125"/>
      <c r="J17" s="125"/>
      <c r="K17" s="125"/>
    </row>
    <row r="18" spans="2:12" s="1" customFormat="1" ht="17.100000000000001" customHeight="1" x14ac:dyDescent="0.25">
      <c r="B18" s="119" t="s">
        <v>114</v>
      </c>
      <c r="C18" s="119"/>
      <c r="D18" s="119"/>
      <c r="E18" s="119"/>
      <c r="F18" s="119"/>
      <c r="G18" s="125"/>
      <c r="H18" s="125"/>
      <c r="I18" s="125"/>
      <c r="J18" s="125"/>
      <c r="K18" s="125"/>
    </row>
    <row r="19" spans="2:12" s="1" customFormat="1" ht="17.100000000000001" customHeight="1" x14ac:dyDescent="0.25">
      <c r="B19" s="119" t="s">
        <v>115</v>
      </c>
      <c r="C19" s="119"/>
      <c r="D19" s="119"/>
      <c r="E19" s="119"/>
      <c r="F19" s="119"/>
      <c r="G19" s="125"/>
      <c r="H19" s="125"/>
      <c r="I19" s="125"/>
      <c r="J19" s="125"/>
      <c r="K19" s="125"/>
    </row>
    <row r="20" spans="2:12" s="1" customFormat="1" ht="17.100000000000001" customHeight="1" x14ac:dyDescent="0.25">
      <c r="B20" s="119" t="s">
        <v>125</v>
      </c>
      <c r="C20" s="119"/>
      <c r="D20" s="119"/>
      <c r="E20" s="119"/>
      <c r="F20" s="119"/>
      <c r="G20" s="125"/>
      <c r="H20" s="125"/>
      <c r="I20" s="125"/>
      <c r="J20" s="125"/>
      <c r="K20" s="125"/>
    </row>
    <row r="21" spans="2:12" s="1" customFormat="1" ht="17.100000000000001" customHeight="1" x14ac:dyDescent="0.25">
      <c r="B21" s="119" t="s">
        <v>103</v>
      </c>
      <c r="C21" s="119"/>
      <c r="D21" s="119"/>
      <c r="E21" s="119"/>
      <c r="F21" s="119"/>
      <c r="G21" s="125"/>
      <c r="H21" s="125"/>
      <c r="I21" s="125"/>
      <c r="J21" s="125"/>
      <c r="K21" s="125"/>
    </row>
    <row r="22" spans="2:12" s="1" customFormat="1" ht="15.75" x14ac:dyDescent="0.25">
      <c r="B22" s="119" t="s">
        <v>126</v>
      </c>
      <c r="C22" s="119"/>
      <c r="D22" s="119"/>
      <c r="E22" s="119"/>
      <c r="F22" s="119"/>
      <c r="G22" s="125"/>
      <c r="H22" s="125"/>
      <c r="I22" s="125"/>
      <c r="J22" s="125"/>
      <c r="K22" s="125"/>
    </row>
    <row r="23" spans="2:12" s="1" customFormat="1" ht="15.75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2:12" s="1" customFormat="1" ht="15.75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2:12" s="1" customFormat="1" ht="26.25" customHeight="1" x14ac:dyDescent="0.25">
      <c r="B25" s="2"/>
      <c r="C25" s="14" t="s">
        <v>68</v>
      </c>
      <c r="D25" s="15"/>
      <c r="E25" s="183"/>
      <c r="F25" s="184"/>
      <c r="G25" s="125"/>
      <c r="H25" s="125"/>
      <c r="I25" s="125"/>
      <c r="J25" s="125"/>
      <c r="K25" s="125"/>
    </row>
    <row r="26" spans="2:12" s="1" customFormat="1" ht="24" customHeight="1" x14ac:dyDescent="0.25">
      <c r="B26" s="2"/>
      <c r="C26" s="14" t="s">
        <v>69</v>
      </c>
      <c r="D26" s="16"/>
      <c r="E26" s="183"/>
      <c r="F26" s="184"/>
      <c r="G26" s="125"/>
      <c r="H26" s="125"/>
      <c r="I26" s="125"/>
      <c r="J26" s="125"/>
      <c r="K26" s="125"/>
    </row>
    <row r="27" spans="2:12" s="12" customFormat="1" ht="15.75" x14ac:dyDescent="0.25">
      <c r="B27" s="185"/>
      <c r="C27" s="185"/>
      <c r="D27" s="185"/>
      <c r="E27" s="185"/>
      <c r="F27" s="185"/>
      <c r="G27" s="125"/>
      <c r="H27" s="125"/>
      <c r="I27" s="125"/>
      <c r="J27" s="125"/>
      <c r="K27" s="125"/>
    </row>
    <row r="28" spans="2:12" s="1" customFormat="1" ht="15" customHeight="1" x14ac:dyDescent="0.25">
      <c r="B28" s="185"/>
      <c r="C28" s="185"/>
      <c r="D28" s="185"/>
      <c r="E28" s="185"/>
      <c r="F28" s="185"/>
      <c r="G28" s="125"/>
      <c r="H28" s="125"/>
      <c r="I28" s="125"/>
      <c r="J28" s="125"/>
      <c r="K28" s="125"/>
    </row>
    <row r="29" spans="2:12" s="25" customFormat="1" ht="4.5" customHeight="1" x14ac:dyDescent="0.25">
      <c r="B29" s="185"/>
      <c r="C29" s="185"/>
      <c r="D29" s="185"/>
      <c r="E29" s="185"/>
      <c r="F29" s="185"/>
      <c r="G29" s="125"/>
      <c r="H29" s="125"/>
      <c r="I29" s="125"/>
      <c r="J29" s="125"/>
      <c r="K29" s="125"/>
    </row>
    <row r="30" spans="2:12" ht="29.25" customHeight="1" x14ac:dyDescent="0.25">
      <c r="B30" s="131" t="s">
        <v>79</v>
      </c>
      <c r="C30" s="131"/>
      <c r="D30" s="131"/>
      <c r="E30" s="131"/>
      <c r="F30" s="131"/>
      <c r="G30" s="131"/>
      <c r="H30" s="131"/>
      <c r="I30" s="131"/>
      <c r="J30" s="131"/>
      <c r="K30" s="131"/>
      <c r="L30" s="6"/>
    </row>
    <row r="31" spans="2:12" ht="24" customHeight="1" x14ac:dyDescent="0.25">
      <c r="B31" s="130" t="s">
        <v>67</v>
      </c>
      <c r="C31" s="130"/>
      <c r="D31" s="130"/>
      <c r="E31" s="130"/>
      <c r="F31" s="130"/>
      <c r="G31" s="179"/>
      <c r="H31" s="179"/>
      <c r="I31" s="179"/>
      <c r="J31" s="179"/>
      <c r="K31" s="179"/>
    </row>
    <row r="32" spans="2:12" ht="33.75" customHeight="1" x14ac:dyDescent="0.25">
      <c r="B32" s="33" t="s">
        <v>0</v>
      </c>
      <c r="C32" s="33" t="s">
        <v>38</v>
      </c>
      <c r="D32" s="147" t="s">
        <v>1</v>
      </c>
      <c r="E32" s="147"/>
      <c r="F32" s="147"/>
      <c r="G32" s="179"/>
      <c r="H32" s="179"/>
      <c r="I32" s="179"/>
      <c r="J32" s="179"/>
      <c r="K32" s="179"/>
    </row>
    <row r="33" spans="2:16" ht="19.5" customHeight="1" x14ac:dyDescent="0.25">
      <c r="B33" s="34">
        <v>1</v>
      </c>
      <c r="C33" s="26" t="s">
        <v>22</v>
      </c>
      <c r="D33" s="123" t="s">
        <v>23</v>
      </c>
      <c r="E33" s="123"/>
      <c r="F33" s="123"/>
      <c r="G33" s="179"/>
      <c r="H33" s="179"/>
      <c r="I33" s="179"/>
      <c r="J33" s="179"/>
      <c r="K33" s="179"/>
    </row>
    <row r="34" spans="2:16" ht="19.5" customHeight="1" x14ac:dyDescent="0.25">
      <c r="B34" s="34">
        <v>2</v>
      </c>
      <c r="C34" s="26" t="s">
        <v>24</v>
      </c>
      <c r="D34" s="123" t="s">
        <v>28</v>
      </c>
      <c r="E34" s="123"/>
      <c r="F34" s="123"/>
      <c r="G34" s="179"/>
      <c r="H34" s="179"/>
      <c r="I34" s="179"/>
      <c r="J34" s="179"/>
      <c r="K34" s="179"/>
    </row>
    <row r="35" spans="2:16" ht="19.5" customHeight="1" x14ac:dyDescent="0.25">
      <c r="B35" s="34">
        <v>3</v>
      </c>
      <c r="C35" s="26" t="s">
        <v>25</v>
      </c>
      <c r="D35" s="27" t="s">
        <v>29</v>
      </c>
      <c r="E35" s="24"/>
      <c r="F35" s="27"/>
      <c r="G35" s="179"/>
      <c r="H35" s="179"/>
      <c r="I35" s="179"/>
      <c r="J35" s="179"/>
      <c r="K35" s="179"/>
    </row>
    <row r="36" spans="2:16" ht="19.7" customHeight="1" x14ac:dyDescent="0.25">
      <c r="B36" s="34">
        <v>4</v>
      </c>
      <c r="C36" s="26" t="s">
        <v>26</v>
      </c>
      <c r="D36" s="123" t="s">
        <v>30</v>
      </c>
      <c r="E36" s="123"/>
      <c r="F36" s="123"/>
      <c r="G36" s="179"/>
      <c r="H36" s="179"/>
      <c r="I36" s="179"/>
      <c r="J36" s="179"/>
      <c r="K36" s="179"/>
    </row>
    <row r="37" spans="2:16" ht="19.7" customHeight="1" x14ac:dyDescent="0.25">
      <c r="B37" s="34">
        <v>5</v>
      </c>
      <c r="C37" s="26" t="s">
        <v>33</v>
      </c>
      <c r="D37" s="123" t="s">
        <v>31</v>
      </c>
      <c r="E37" s="123"/>
      <c r="F37" s="123"/>
      <c r="G37" s="179"/>
      <c r="H37" s="179"/>
      <c r="I37" s="179"/>
      <c r="J37" s="179"/>
      <c r="K37" s="179"/>
    </row>
    <row r="38" spans="2:16" ht="30" customHeight="1" x14ac:dyDescent="0.25">
      <c r="B38" s="34">
        <v>6</v>
      </c>
      <c r="C38" s="28" t="s">
        <v>34</v>
      </c>
      <c r="D38" s="123" t="s">
        <v>31</v>
      </c>
      <c r="E38" s="123"/>
      <c r="F38" s="123"/>
      <c r="G38" s="179"/>
      <c r="H38" s="179"/>
      <c r="I38" s="179"/>
      <c r="J38" s="179"/>
      <c r="K38" s="179"/>
    </row>
    <row r="39" spans="2:16" ht="30" customHeight="1" x14ac:dyDescent="0.25">
      <c r="C39" s="127" t="s">
        <v>10</v>
      </c>
      <c r="D39" s="127"/>
      <c r="E39" s="35" t="s">
        <v>15</v>
      </c>
      <c r="F39" s="35" t="s">
        <v>62</v>
      </c>
      <c r="G39" s="179"/>
      <c r="H39" s="179"/>
      <c r="I39" s="179"/>
      <c r="J39" s="179"/>
      <c r="K39" s="179"/>
    </row>
    <row r="40" spans="2:16" ht="24.75" customHeight="1" x14ac:dyDescent="0.25">
      <c r="B40" s="188"/>
      <c r="C40" s="188"/>
      <c r="D40" s="189"/>
      <c r="E40" s="75"/>
      <c r="F40" s="37">
        <v>34.119999999999997</v>
      </c>
      <c r="G40" s="179"/>
      <c r="H40" s="179"/>
      <c r="I40" s="179"/>
      <c r="J40" s="179"/>
      <c r="K40" s="179"/>
    </row>
    <row r="41" spans="2:16" ht="29.25" customHeight="1" thickBot="1" x14ac:dyDescent="0.3">
      <c r="B41" s="188"/>
      <c r="C41" s="188"/>
      <c r="D41" s="189"/>
      <c r="E41" s="79" t="s">
        <v>92</v>
      </c>
      <c r="F41" s="80">
        <f>E40*F40</f>
        <v>0</v>
      </c>
      <c r="G41" s="179"/>
      <c r="H41" s="179"/>
      <c r="I41" s="179"/>
      <c r="J41" s="179"/>
      <c r="K41" s="179"/>
    </row>
    <row r="42" spans="2:16" ht="7.5" customHeight="1" x14ac:dyDescent="0.25">
      <c r="B42" s="190"/>
      <c r="C42" s="190"/>
      <c r="D42" s="190"/>
      <c r="E42" s="190"/>
      <c r="F42" s="190"/>
      <c r="G42" s="179"/>
      <c r="H42" s="179"/>
      <c r="I42" s="179"/>
      <c r="J42" s="179"/>
      <c r="K42" s="179"/>
      <c r="L42" s="22" t="s">
        <v>119</v>
      </c>
      <c r="M42" s="134" t="s">
        <v>120</v>
      </c>
      <c r="N42" s="135"/>
      <c r="O42" s="136"/>
      <c r="P42" s="22" t="s">
        <v>121</v>
      </c>
    </row>
    <row r="43" spans="2:16" ht="19.7" customHeight="1" x14ac:dyDescent="0.25">
      <c r="B43" s="129" t="s">
        <v>47</v>
      </c>
      <c r="C43" s="129"/>
      <c r="D43" s="129"/>
      <c r="E43" s="129"/>
      <c r="F43" s="129"/>
      <c r="G43" s="179"/>
      <c r="H43" s="179"/>
      <c r="I43" s="179"/>
      <c r="J43" s="179"/>
      <c r="K43" s="179"/>
    </row>
    <row r="44" spans="2:16" ht="30.75" customHeight="1" x14ac:dyDescent="0.25">
      <c r="B44" s="116" t="s">
        <v>27</v>
      </c>
      <c r="C44" s="116"/>
      <c r="D44" s="151" t="s">
        <v>32</v>
      </c>
      <c r="E44" s="151"/>
      <c r="F44" s="151"/>
      <c r="G44" s="179"/>
      <c r="H44" s="179"/>
      <c r="I44" s="179"/>
      <c r="J44" s="179"/>
      <c r="K44" s="179"/>
    </row>
    <row r="45" spans="2:16" ht="23.25" customHeight="1" x14ac:dyDescent="0.25">
      <c r="B45" s="155">
        <f>IF($E$40&gt;9,$L$42,IF(AND($E$40&gt;0,$E$40&lt;10),$M$42,0))</f>
        <v>0</v>
      </c>
      <c r="C45" s="155"/>
      <c r="D45" s="156"/>
      <c r="E45" s="38" t="s">
        <v>15</v>
      </c>
      <c r="F45" s="38" t="s">
        <v>59</v>
      </c>
      <c r="G45" s="179"/>
      <c r="H45" s="179"/>
      <c r="I45" s="179"/>
      <c r="J45" s="179"/>
      <c r="K45" s="179"/>
    </row>
    <row r="46" spans="2:16" ht="19.7" customHeight="1" x14ac:dyDescent="0.25">
      <c r="B46" s="157"/>
      <c r="C46" s="157"/>
      <c r="D46" s="158"/>
      <c r="E46" s="83">
        <f>E40</f>
        <v>0</v>
      </c>
      <c r="F46" s="39" t="s">
        <v>46</v>
      </c>
      <c r="G46" s="179"/>
      <c r="H46" s="179"/>
      <c r="I46" s="179"/>
      <c r="J46" s="179"/>
      <c r="K46" s="179"/>
    </row>
    <row r="47" spans="2:16" ht="16.5" customHeight="1" x14ac:dyDescent="0.25">
      <c r="B47" s="89"/>
      <c r="C47" s="89"/>
      <c r="D47" s="89"/>
      <c r="E47" s="90"/>
      <c r="F47" s="91"/>
      <c r="G47" s="179"/>
      <c r="H47" s="179"/>
      <c r="I47" s="179"/>
      <c r="J47" s="179"/>
      <c r="K47" s="179"/>
    </row>
    <row r="48" spans="2:16" ht="26.25" customHeight="1" x14ac:dyDescent="0.25">
      <c r="B48" s="152" t="s">
        <v>48</v>
      </c>
      <c r="C48" s="153"/>
      <c r="D48" s="153"/>
      <c r="E48" s="153"/>
      <c r="F48" s="154"/>
      <c r="G48" s="179"/>
      <c r="H48" s="179"/>
      <c r="I48" s="179"/>
      <c r="J48" s="179"/>
      <c r="K48" s="179"/>
    </row>
    <row r="49" spans="2:17" ht="25.5" customHeight="1" x14ac:dyDescent="0.25">
      <c r="B49" s="117" t="s">
        <v>49</v>
      </c>
      <c r="C49" s="118"/>
      <c r="D49" s="55" t="s">
        <v>15</v>
      </c>
      <c r="E49" s="55" t="s">
        <v>50</v>
      </c>
      <c r="F49" s="56" t="s">
        <v>51</v>
      </c>
      <c r="G49" s="179"/>
      <c r="H49" s="179"/>
      <c r="I49" s="179"/>
      <c r="J49" s="179"/>
      <c r="K49" s="179"/>
    </row>
    <row r="50" spans="2:17" ht="23.25" customHeight="1" thickBot="1" x14ac:dyDescent="0.3">
      <c r="B50" s="142" t="s">
        <v>67</v>
      </c>
      <c r="C50" s="143"/>
      <c r="D50" s="71"/>
      <c r="E50" s="72">
        <f>IF($E$40=0,0,IF(AND($E$40&gt;0,$E$40&lt;10),0.5,IF($E$40&gt;9,1,0)))</f>
        <v>0</v>
      </c>
      <c r="F50" s="76">
        <f>D50*M51</f>
        <v>0</v>
      </c>
      <c r="G50" s="179"/>
      <c r="H50" s="179"/>
      <c r="I50" s="179"/>
      <c r="J50" s="179"/>
      <c r="K50" s="179"/>
    </row>
    <row r="51" spans="2:17" ht="22.5" customHeight="1" thickBot="1" x14ac:dyDescent="0.3">
      <c r="B51" s="174" t="s">
        <v>75</v>
      </c>
      <c r="C51" s="175"/>
      <c r="D51" s="73"/>
      <c r="E51" s="74">
        <f>IF($E$40=0,0,IF(AND($E$40&gt;0,$E$40&lt;10),0.5,IF($E$40&gt;9,1,0)))</f>
        <v>0</v>
      </c>
      <c r="F51" s="78">
        <f>D51*M52</f>
        <v>0</v>
      </c>
      <c r="G51" s="179"/>
      <c r="H51" s="179"/>
      <c r="I51" s="179"/>
      <c r="J51" s="179"/>
      <c r="K51" s="179"/>
      <c r="L51" s="3">
        <v>47.93</v>
      </c>
      <c r="M51" s="59">
        <f>IF(E50=0.5,L51/2,IF(E50=1,0,0))</f>
        <v>0</v>
      </c>
    </row>
    <row r="52" spans="2:17" ht="31.5" customHeight="1" x14ac:dyDescent="0.25">
      <c r="B52" s="186">
        <f>IF($E$40&gt;9,$P$42,IF(AND($E$40&gt;0,$E$40&lt;10),$O$40,0))</f>
        <v>0</v>
      </c>
      <c r="C52" s="187"/>
      <c r="D52" s="141" t="s">
        <v>92</v>
      </c>
      <c r="E52" s="141"/>
      <c r="F52" s="81">
        <f>SUM(F50:F51)</f>
        <v>0</v>
      </c>
      <c r="G52" s="179"/>
      <c r="H52" s="179"/>
      <c r="I52" s="179"/>
      <c r="J52" s="179"/>
      <c r="K52" s="179"/>
      <c r="L52" s="3">
        <v>20</v>
      </c>
      <c r="M52" s="59">
        <f>IF(E51=0.5,L52/2,IF(E51=1,0,0))</f>
        <v>0</v>
      </c>
    </row>
    <row r="53" spans="2:17" ht="8.25" customHeight="1" x14ac:dyDescent="0.25">
      <c r="B53" s="191">
        <f>IF(C46&gt;9,$R$46,0)</f>
        <v>0</v>
      </c>
      <c r="C53" s="191"/>
      <c r="D53" s="191"/>
      <c r="E53" s="191"/>
      <c r="F53" s="191"/>
      <c r="G53" s="179"/>
      <c r="H53" s="179"/>
      <c r="I53" s="179"/>
      <c r="J53" s="179"/>
      <c r="K53" s="179"/>
    </row>
    <row r="54" spans="2:17" ht="32.25" customHeight="1" x14ac:dyDescent="0.25">
      <c r="B54" s="131" t="s">
        <v>79</v>
      </c>
      <c r="C54" s="131"/>
      <c r="D54" s="131"/>
      <c r="E54" s="131"/>
      <c r="F54" s="131"/>
      <c r="G54" s="131"/>
      <c r="H54" s="131"/>
      <c r="I54" s="131"/>
      <c r="J54" s="131"/>
      <c r="K54" s="131"/>
    </row>
    <row r="55" spans="2:17" s="4" customFormat="1" ht="9" customHeight="1" x14ac:dyDescent="0.25">
      <c r="B55" s="176"/>
      <c r="C55" s="176"/>
      <c r="D55" s="176"/>
      <c r="E55" s="176"/>
      <c r="F55" s="176"/>
      <c r="G55" s="176"/>
      <c r="H55" s="176"/>
      <c r="I55" s="176"/>
      <c r="J55" s="176"/>
      <c r="K55" s="176"/>
    </row>
    <row r="56" spans="2:17" ht="26.25" customHeight="1" x14ac:dyDescent="0.25">
      <c r="B56" s="159" t="s">
        <v>70</v>
      </c>
      <c r="C56" s="159"/>
      <c r="D56" s="159"/>
      <c r="E56" s="159"/>
      <c r="F56" s="159"/>
      <c r="G56" s="160"/>
      <c r="H56" s="160"/>
      <c r="I56" s="160"/>
      <c r="J56" s="160"/>
      <c r="K56" s="160"/>
    </row>
    <row r="57" spans="2:17" ht="30.75" customHeight="1" x14ac:dyDescent="0.25">
      <c r="B57" s="33" t="s">
        <v>0</v>
      </c>
      <c r="C57" s="33" t="s">
        <v>38</v>
      </c>
      <c r="D57" s="147" t="s">
        <v>1</v>
      </c>
      <c r="E57" s="147"/>
      <c r="F57" s="147"/>
      <c r="G57" s="160"/>
      <c r="H57" s="160"/>
      <c r="I57" s="160"/>
      <c r="J57" s="160"/>
      <c r="K57" s="160"/>
    </row>
    <row r="58" spans="2:17" ht="19.7" customHeight="1" x14ac:dyDescent="0.25">
      <c r="B58" s="34">
        <v>1</v>
      </c>
      <c r="C58" s="27" t="s">
        <v>63</v>
      </c>
      <c r="D58" s="123" t="s">
        <v>127</v>
      </c>
      <c r="E58" s="123"/>
      <c r="F58" s="123"/>
      <c r="G58" s="160"/>
      <c r="H58" s="160"/>
      <c r="I58" s="160"/>
      <c r="J58" s="160"/>
      <c r="K58" s="160"/>
    </row>
    <row r="59" spans="2:17" ht="19.7" customHeight="1" x14ac:dyDescent="0.25">
      <c r="B59" s="34">
        <v>2</v>
      </c>
      <c r="C59" s="27" t="s">
        <v>64</v>
      </c>
      <c r="D59" s="123" t="s">
        <v>128</v>
      </c>
      <c r="E59" s="123"/>
      <c r="F59" s="123"/>
      <c r="G59" s="160"/>
      <c r="H59" s="160"/>
      <c r="I59" s="160"/>
      <c r="J59" s="160"/>
      <c r="K59" s="160"/>
    </row>
    <row r="60" spans="2:17" ht="19.7" customHeight="1" x14ac:dyDescent="0.25">
      <c r="B60" s="34">
        <v>3</v>
      </c>
      <c r="C60" s="27" t="s">
        <v>65</v>
      </c>
      <c r="D60" s="123" t="s">
        <v>129</v>
      </c>
      <c r="E60" s="123"/>
      <c r="F60" s="123"/>
      <c r="G60" s="160"/>
      <c r="H60" s="160"/>
      <c r="I60" s="160"/>
      <c r="J60" s="160"/>
      <c r="K60" s="160"/>
    </row>
    <row r="61" spans="2:17" ht="19.7" customHeight="1" x14ac:dyDescent="0.25">
      <c r="B61" s="34">
        <v>4</v>
      </c>
      <c r="C61" s="27" t="s">
        <v>66</v>
      </c>
      <c r="D61" s="123" t="s">
        <v>129</v>
      </c>
      <c r="E61" s="123"/>
      <c r="F61" s="123"/>
      <c r="G61" s="160"/>
      <c r="H61" s="160"/>
      <c r="I61" s="160"/>
      <c r="J61" s="160"/>
      <c r="K61" s="160"/>
    </row>
    <row r="62" spans="2:17" ht="24" customHeight="1" x14ac:dyDescent="0.25">
      <c r="B62" s="34">
        <v>5</v>
      </c>
      <c r="C62" s="29" t="s">
        <v>97</v>
      </c>
      <c r="D62" s="123" t="s">
        <v>127</v>
      </c>
      <c r="E62" s="123"/>
      <c r="F62" s="123"/>
      <c r="G62" s="160"/>
      <c r="H62" s="160"/>
      <c r="I62" s="160"/>
      <c r="J62" s="160"/>
      <c r="K62" s="160"/>
    </row>
    <row r="63" spans="2:17" ht="54.75" customHeight="1" x14ac:dyDescent="0.25">
      <c r="B63" s="127" t="s">
        <v>10</v>
      </c>
      <c r="C63" s="127"/>
      <c r="D63" s="127"/>
      <c r="E63" s="35" t="s">
        <v>15</v>
      </c>
      <c r="F63" s="50" t="s">
        <v>104</v>
      </c>
      <c r="G63" s="160"/>
      <c r="H63" s="160"/>
      <c r="I63" s="160"/>
      <c r="J63" s="160"/>
      <c r="K63" s="160"/>
      <c r="Q63" s="23"/>
    </row>
    <row r="64" spans="2:17" ht="27" customHeight="1" x14ac:dyDescent="0.25">
      <c r="B64" s="177">
        <f>IF($E$64&gt;9,$L$42,IF(AND($E$64&gt;0,$E$64&lt;10),$M$42,0))</f>
        <v>0</v>
      </c>
      <c r="C64" s="177"/>
      <c r="D64" s="178"/>
      <c r="E64" s="77"/>
      <c r="F64" s="40">
        <v>34.119999999999997</v>
      </c>
      <c r="G64" s="160"/>
      <c r="H64" s="160"/>
      <c r="I64" s="160"/>
      <c r="J64" s="160"/>
      <c r="K64" s="160"/>
      <c r="Q64" s="23"/>
    </row>
    <row r="65" spans="2:17" ht="30" customHeight="1" x14ac:dyDescent="0.25">
      <c r="B65" s="179"/>
      <c r="C65" s="179"/>
      <c r="D65" s="180"/>
      <c r="E65" s="79" t="s">
        <v>92</v>
      </c>
      <c r="F65" s="80">
        <f>E64*F64</f>
        <v>0</v>
      </c>
      <c r="G65" s="160"/>
      <c r="H65" s="160"/>
      <c r="I65" s="160"/>
      <c r="J65" s="160"/>
      <c r="K65" s="160"/>
      <c r="Q65" s="23"/>
    </row>
    <row r="66" spans="2:17" x14ac:dyDescent="0.25">
      <c r="B66" s="181"/>
      <c r="C66" s="181"/>
      <c r="D66" s="181"/>
      <c r="E66" s="181"/>
      <c r="F66" s="181"/>
      <c r="G66" s="160"/>
      <c r="H66" s="160"/>
      <c r="I66" s="160"/>
      <c r="J66" s="160"/>
      <c r="K66" s="160"/>
      <c r="Q66" s="23"/>
    </row>
    <row r="67" spans="2:17" x14ac:dyDescent="0.25">
      <c r="B67" s="182"/>
      <c r="C67" s="182"/>
      <c r="D67" s="182"/>
      <c r="E67" s="182"/>
      <c r="F67" s="182"/>
      <c r="G67" s="160"/>
      <c r="H67" s="160"/>
      <c r="I67" s="160"/>
      <c r="J67" s="160"/>
      <c r="K67" s="160"/>
      <c r="Q67" s="23"/>
    </row>
    <row r="68" spans="2:17" ht="31.5" customHeight="1" x14ac:dyDescent="0.25">
      <c r="B68" s="137" t="s">
        <v>48</v>
      </c>
      <c r="C68" s="138"/>
      <c r="D68" s="138"/>
      <c r="E68" s="138"/>
      <c r="F68" s="139"/>
      <c r="G68" s="160"/>
      <c r="H68" s="160"/>
      <c r="I68" s="160"/>
      <c r="J68" s="160"/>
      <c r="K68" s="160"/>
      <c r="L68" s="3">
        <f>SUM(L63:L66)</f>
        <v>0</v>
      </c>
      <c r="Q68" s="23">
        <f>L68-(L68*30/100)</f>
        <v>0</v>
      </c>
    </row>
    <row r="69" spans="2:17" ht="33" customHeight="1" thickBot="1" x14ac:dyDescent="0.3">
      <c r="B69" s="117" t="s">
        <v>49</v>
      </c>
      <c r="C69" s="118"/>
      <c r="D69" s="55" t="s">
        <v>15</v>
      </c>
      <c r="E69" s="55" t="s">
        <v>50</v>
      </c>
      <c r="F69" s="56" t="s">
        <v>51</v>
      </c>
      <c r="G69" s="160"/>
      <c r="H69" s="160"/>
      <c r="I69" s="160"/>
      <c r="J69" s="160"/>
      <c r="K69" s="160"/>
    </row>
    <row r="70" spans="2:17" ht="27" customHeight="1" thickBot="1" x14ac:dyDescent="0.3">
      <c r="B70" s="142" t="s">
        <v>70</v>
      </c>
      <c r="C70" s="143"/>
      <c r="D70" s="71"/>
      <c r="E70" s="72">
        <f>IF($E$64=0,0,IF(AND($E$64&gt;0,$E$64&lt;10),0.5,IF($E$64&gt;9,1,0)))</f>
        <v>0</v>
      </c>
      <c r="F70" s="76">
        <f>D70*M70</f>
        <v>0</v>
      </c>
      <c r="G70" s="160"/>
      <c r="H70" s="160"/>
      <c r="I70" s="160"/>
      <c r="J70" s="160"/>
      <c r="K70" s="160"/>
      <c r="L70" s="19">
        <v>47.930000000000007</v>
      </c>
      <c r="M70" s="59">
        <f>IF(E70=0.5,L70/2,IF(E70=1,0,0))</f>
        <v>0</v>
      </c>
    </row>
    <row r="71" spans="2:17" ht="29.25" customHeight="1" x14ac:dyDescent="0.25">
      <c r="B71" s="142" t="s">
        <v>72</v>
      </c>
      <c r="C71" s="143"/>
      <c r="D71" s="71"/>
      <c r="E71" s="72">
        <f>IF($E$64=0,0,IF(AND($E$64&gt;0,$E$64&lt;10),0.5,IF($E$64&gt;9,1,0)))</f>
        <v>0</v>
      </c>
      <c r="F71" s="76">
        <f>D71*M71</f>
        <v>0</v>
      </c>
      <c r="G71" s="160"/>
      <c r="H71" s="160"/>
      <c r="I71" s="160"/>
      <c r="J71" s="160"/>
      <c r="K71" s="160"/>
      <c r="L71" s="19">
        <v>15</v>
      </c>
      <c r="M71" s="59">
        <f>IF(E71=0.5,L71/2,IF(E71=1,0,0))</f>
        <v>0</v>
      </c>
    </row>
    <row r="72" spans="2:17" ht="27.75" customHeight="1" x14ac:dyDescent="0.25">
      <c r="B72" s="145">
        <f>IF($E$64&gt;9,$P$42,IF(AND($D$611&gt;0,$E$64&lt;10),$O$64,0))</f>
        <v>0</v>
      </c>
      <c r="C72" s="146"/>
      <c r="D72" s="149" t="s">
        <v>93</v>
      </c>
      <c r="E72" s="150"/>
      <c r="F72" s="95">
        <f>SUM(F70:F71)</f>
        <v>0</v>
      </c>
      <c r="G72" s="160"/>
      <c r="H72" s="160"/>
      <c r="I72" s="160"/>
      <c r="J72" s="160"/>
      <c r="K72" s="160"/>
    </row>
    <row r="73" spans="2:17" ht="31.5" customHeight="1" x14ac:dyDescent="0.25">
      <c r="B73" s="131" t="s">
        <v>79</v>
      </c>
      <c r="C73" s="131"/>
      <c r="D73" s="131"/>
      <c r="E73" s="131"/>
      <c r="F73" s="131"/>
      <c r="G73" s="131"/>
      <c r="H73" s="131"/>
      <c r="I73" s="131"/>
      <c r="J73" s="131"/>
      <c r="K73" s="131"/>
    </row>
    <row r="74" spans="2:17" ht="9.75" customHeight="1" x14ac:dyDescent="0.25"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2:17" ht="31.15" customHeight="1" x14ac:dyDescent="0.25">
      <c r="B75" s="133" t="s">
        <v>71</v>
      </c>
      <c r="C75" s="133"/>
      <c r="D75" s="133"/>
      <c r="E75" s="133"/>
      <c r="F75" s="133"/>
      <c r="G75" s="208"/>
      <c r="H75" s="208"/>
      <c r="I75" s="208"/>
      <c r="J75" s="208"/>
      <c r="K75" s="208"/>
    </row>
    <row r="76" spans="2:17" ht="31.5" customHeight="1" x14ac:dyDescent="0.25">
      <c r="B76" s="41" t="s">
        <v>0</v>
      </c>
      <c r="C76" s="33" t="s">
        <v>38</v>
      </c>
      <c r="D76" s="148" t="s">
        <v>1</v>
      </c>
      <c r="E76" s="148"/>
      <c r="F76" s="148"/>
      <c r="G76" s="208"/>
      <c r="H76" s="208"/>
      <c r="I76" s="208"/>
      <c r="J76" s="208"/>
      <c r="K76" s="208"/>
    </row>
    <row r="77" spans="2:17" s="6" customFormat="1" ht="19.7" customHeight="1" x14ac:dyDescent="0.25">
      <c r="B77" s="42">
        <v>1</v>
      </c>
      <c r="C77" s="43" t="s">
        <v>40</v>
      </c>
      <c r="D77" s="128" t="s">
        <v>9</v>
      </c>
      <c r="E77" s="128"/>
      <c r="F77" s="128"/>
      <c r="G77" s="208"/>
      <c r="H77" s="208"/>
      <c r="I77" s="208"/>
      <c r="J77" s="208"/>
      <c r="K77" s="208"/>
    </row>
    <row r="78" spans="2:17" ht="19.7" customHeight="1" x14ac:dyDescent="0.25">
      <c r="B78" s="42">
        <v>2</v>
      </c>
      <c r="C78" s="43" t="s">
        <v>41</v>
      </c>
      <c r="D78" s="128" t="s">
        <v>100</v>
      </c>
      <c r="E78" s="128"/>
      <c r="F78" s="128"/>
      <c r="G78" s="208"/>
      <c r="H78" s="208"/>
      <c r="I78" s="208"/>
      <c r="J78" s="208"/>
      <c r="K78" s="208"/>
    </row>
    <row r="79" spans="2:17" ht="19.7" customHeight="1" x14ac:dyDescent="0.25">
      <c r="B79" s="42">
        <v>3</v>
      </c>
      <c r="C79" s="43" t="s">
        <v>80</v>
      </c>
      <c r="D79" s="128" t="s">
        <v>16</v>
      </c>
      <c r="E79" s="128"/>
      <c r="F79" s="128"/>
      <c r="G79" s="208"/>
      <c r="H79" s="208"/>
      <c r="I79" s="208"/>
      <c r="J79" s="208"/>
      <c r="K79" s="208"/>
    </row>
    <row r="80" spans="2:17" ht="19.7" customHeight="1" x14ac:dyDescent="0.25">
      <c r="B80" s="42">
        <v>4</v>
      </c>
      <c r="C80" s="43" t="s">
        <v>42</v>
      </c>
      <c r="D80" s="128" t="s">
        <v>55</v>
      </c>
      <c r="E80" s="128"/>
      <c r="F80" s="128"/>
      <c r="G80" s="208"/>
      <c r="H80" s="208"/>
      <c r="I80" s="208"/>
      <c r="J80" s="208"/>
      <c r="K80" s="208"/>
    </row>
    <row r="81" spans="2:13" ht="19.7" customHeight="1" x14ac:dyDescent="0.25">
      <c r="B81" s="42">
        <v>5</v>
      </c>
      <c r="C81" s="43" t="s">
        <v>43</v>
      </c>
      <c r="D81" s="128" t="s">
        <v>39</v>
      </c>
      <c r="E81" s="128"/>
      <c r="F81" s="128"/>
      <c r="G81" s="208"/>
      <c r="H81" s="208"/>
      <c r="I81" s="208"/>
      <c r="J81" s="208"/>
      <c r="K81" s="208"/>
    </row>
    <row r="82" spans="2:13" ht="63" customHeight="1" x14ac:dyDescent="0.25">
      <c r="B82" s="144" t="s">
        <v>10</v>
      </c>
      <c r="C82" s="144"/>
      <c r="D82" s="144"/>
      <c r="E82" s="38" t="s">
        <v>15</v>
      </c>
      <c r="F82" s="49" t="s">
        <v>105</v>
      </c>
      <c r="G82" s="208"/>
      <c r="H82" s="208"/>
      <c r="I82" s="208"/>
      <c r="J82" s="208"/>
      <c r="K82" s="208"/>
    </row>
    <row r="83" spans="2:13" ht="30.75" customHeight="1" x14ac:dyDescent="0.25">
      <c r="B83" s="202">
        <f>IF($E$83&gt;9,$L$42,IF(AND($E$83&gt;0,$E$83&lt;10),$M$42,0))</f>
        <v>0</v>
      </c>
      <c r="C83" s="202"/>
      <c r="D83" s="203"/>
      <c r="E83" s="36"/>
      <c r="F83" s="44">
        <v>34.119999999999997</v>
      </c>
      <c r="G83" s="208"/>
      <c r="H83" s="208"/>
      <c r="I83" s="208"/>
      <c r="J83" s="208"/>
      <c r="K83" s="208"/>
    </row>
    <row r="84" spans="2:13" ht="30.75" customHeight="1" x14ac:dyDescent="0.25">
      <c r="B84" s="204"/>
      <c r="C84" s="204"/>
      <c r="D84" s="205"/>
      <c r="E84" s="79" t="s">
        <v>92</v>
      </c>
      <c r="F84" s="82">
        <f>E83*F83</f>
        <v>0</v>
      </c>
      <c r="G84" s="208"/>
      <c r="H84" s="208"/>
      <c r="I84" s="208"/>
      <c r="J84" s="208"/>
      <c r="K84" s="208"/>
    </row>
    <row r="85" spans="2:13" ht="6" customHeight="1" x14ac:dyDescent="0.25">
      <c r="B85" s="206"/>
      <c r="C85" s="206"/>
      <c r="D85" s="206"/>
      <c r="E85" s="206"/>
      <c r="F85" s="206"/>
      <c r="G85" s="208"/>
      <c r="H85" s="208"/>
      <c r="I85" s="208"/>
      <c r="J85" s="208"/>
      <c r="K85" s="208"/>
    </row>
    <row r="86" spans="2:13" ht="15" customHeight="1" x14ac:dyDescent="0.25">
      <c r="B86" s="206"/>
      <c r="C86" s="206"/>
      <c r="D86" s="206"/>
      <c r="E86" s="206"/>
      <c r="F86" s="206"/>
      <c r="G86" s="208"/>
      <c r="H86" s="208"/>
      <c r="I86" s="208"/>
      <c r="J86" s="208"/>
      <c r="K86" s="208"/>
    </row>
    <row r="87" spans="2:13" ht="5.25" customHeight="1" x14ac:dyDescent="0.25">
      <c r="B87" s="207"/>
      <c r="C87" s="207"/>
      <c r="D87" s="207"/>
      <c r="E87" s="207"/>
      <c r="F87" s="207"/>
      <c r="G87" s="208"/>
      <c r="H87" s="208"/>
      <c r="I87" s="208"/>
      <c r="J87" s="208"/>
      <c r="K87" s="208"/>
    </row>
    <row r="88" spans="2:13" ht="27.75" customHeight="1" x14ac:dyDescent="0.25">
      <c r="B88" s="161" t="s">
        <v>48</v>
      </c>
      <c r="C88" s="162"/>
      <c r="D88" s="162"/>
      <c r="E88" s="162"/>
      <c r="F88" s="163"/>
      <c r="G88" s="208"/>
      <c r="H88" s="208"/>
      <c r="I88" s="208"/>
      <c r="J88" s="208"/>
      <c r="K88" s="208"/>
    </row>
    <row r="89" spans="2:13" ht="31.5" customHeight="1" x14ac:dyDescent="0.25">
      <c r="B89" s="215" t="s">
        <v>49</v>
      </c>
      <c r="C89" s="216"/>
      <c r="D89" s="60" t="s">
        <v>15</v>
      </c>
      <c r="E89" s="60" t="s">
        <v>50</v>
      </c>
      <c r="F89" s="61" t="s">
        <v>51</v>
      </c>
      <c r="G89" s="208"/>
      <c r="H89" s="208"/>
      <c r="I89" s="208"/>
      <c r="J89" s="208"/>
      <c r="K89" s="208"/>
      <c r="L89" s="62"/>
      <c r="M89" s="63"/>
    </row>
    <row r="90" spans="2:13" ht="26.25" customHeight="1" x14ac:dyDescent="0.25">
      <c r="B90" s="165" t="s">
        <v>71</v>
      </c>
      <c r="C90" s="166"/>
      <c r="D90" s="68"/>
      <c r="E90" s="57">
        <f>IF($E$83=0,0,IF(AND($E$83&gt;0,$E$83&lt;10),0.5,IF($E$83&gt;9,1,0)))</f>
        <v>0</v>
      </c>
      <c r="F90" s="70">
        <f>D90*M90</f>
        <v>0</v>
      </c>
      <c r="G90" s="208"/>
      <c r="H90" s="208"/>
      <c r="I90" s="208"/>
      <c r="J90" s="208"/>
      <c r="K90" s="208"/>
      <c r="L90" s="18">
        <v>47.93</v>
      </c>
      <c r="M90" s="23">
        <f>IF(E90=0.5,L90/2,IF(E90=1,0,0))</f>
        <v>0</v>
      </c>
    </row>
    <row r="91" spans="2:13" ht="30.75" customHeight="1" x14ac:dyDescent="0.25">
      <c r="B91" s="165" t="s">
        <v>73</v>
      </c>
      <c r="C91" s="166"/>
      <c r="D91" s="69"/>
      <c r="E91" s="58">
        <f>IF($E$83=0,0,IF(AND($E$83&gt;0,$E$83&lt;10),0.5,IF($E$83&gt;9,1,0)))</f>
        <v>0</v>
      </c>
      <c r="F91" s="70">
        <f>D91*M91</f>
        <v>0</v>
      </c>
      <c r="G91" s="208"/>
      <c r="H91" s="208"/>
      <c r="I91" s="208"/>
      <c r="J91" s="208"/>
      <c r="K91" s="208"/>
      <c r="L91" s="18">
        <v>15</v>
      </c>
      <c r="M91" s="23">
        <f>IF(E91=0.5,L91/2,IF(E91=1,0,0))</f>
        <v>0</v>
      </c>
    </row>
    <row r="92" spans="2:13" ht="31.5" customHeight="1" x14ac:dyDescent="0.25">
      <c r="B92" s="167">
        <f>IF($E$83&gt;9,$P$42,IF(AND($D$611&gt;0,$E$83&lt;10),$O$64,0))</f>
        <v>0</v>
      </c>
      <c r="C92" s="167"/>
      <c r="D92" s="173" t="s">
        <v>93</v>
      </c>
      <c r="E92" s="173"/>
      <c r="F92" s="96">
        <f>SUM(F90:F91)</f>
        <v>0</v>
      </c>
      <c r="G92" s="208"/>
      <c r="H92" s="208"/>
      <c r="I92" s="208"/>
      <c r="J92" s="208"/>
      <c r="K92" s="208"/>
    </row>
    <row r="93" spans="2:13" ht="9.75" customHeight="1" x14ac:dyDescent="0.25">
      <c r="B93" s="169"/>
      <c r="C93" s="169"/>
      <c r="D93" s="169"/>
      <c r="E93" s="169"/>
      <c r="F93" s="169"/>
      <c r="G93" s="208"/>
      <c r="H93" s="208"/>
      <c r="I93" s="208"/>
      <c r="J93" s="208"/>
      <c r="K93" s="208"/>
    </row>
    <row r="94" spans="2:13" ht="34.5" customHeight="1" x14ac:dyDescent="0.25">
      <c r="B94" s="168" t="s">
        <v>102</v>
      </c>
      <c r="C94" s="169"/>
      <c r="D94" s="169"/>
      <c r="E94" s="169"/>
      <c r="F94" s="169"/>
      <c r="G94" s="169"/>
      <c r="H94" s="169"/>
      <c r="I94" s="169"/>
      <c r="J94" s="169"/>
      <c r="K94" s="169"/>
    </row>
    <row r="95" spans="2:13" s="8" customFormat="1" ht="88.5" customHeight="1" x14ac:dyDescent="0.25">
      <c r="B95" s="209"/>
      <c r="C95" s="209"/>
      <c r="D95" s="209"/>
      <c r="E95" s="209"/>
      <c r="F95" s="209"/>
      <c r="G95" s="209"/>
      <c r="H95" s="209"/>
      <c r="I95" s="209"/>
      <c r="J95" s="209"/>
      <c r="K95" s="209"/>
    </row>
    <row r="96" spans="2:13" ht="24.95" customHeight="1" x14ac:dyDescent="0.25">
      <c r="B96" s="171" t="s">
        <v>131</v>
      </c>
      <c r="C96" s="171"/>
      <c r="D96" s="171"/>
      <c r="E96" s="171"/>
      <c r="F96" s="171"/>
      <c r="G96" s="171"/>
      <c r="H96" s="171"/>
      <c r="I96" s="171"/>
      <c r="J96" s="171"/>
      <c r="K96" s="171"/>
    </row>
    <row r="97" spans="2:13" ht="45.75" customHeight="1" x14ac:dyDescent="0.25">
      <c r="B97" s="164" t="s">
        <v>0</v>
      </c>
      <c r="C97" s="164" t="s">
        <v>19</v>
      </c>
      <c r="D97" s="210" t="s">
        <v>1</v>
      </c>
      <c r="E97" s="170" t="s">
        <v>11</v>
      </c>
      <c r="F97" s="201" t="s">
        <v>15</v>
      </c>
      <c r="G97" s="147" t="s">
        <v>99</v>
      </c>
      <c r="H97" s="172" t="s">
        <v>56</v>
      </c>
      <c r="I97" s="172"/>
      <c r="J97" s="172"/>
      <c r="K97" s="198" t="s">
        <v>57</v>
      </c>
    </row>
    <row r="98" spans="2:13" ht="42.75" customHeight="1" x14ac:dyDescent="0.25">
      <c r="B98" s="164"/>
      <c r="C98" s="164"/>
      <c r="D98" s="210"/>
      <c r="E98" s="170"/>
      <c r="F98" s="201"/>
      <c r="G98" s="147"/>
      <c r="H98" s="64" t="s">
        <v>15</v>
      </c>
      <c r="I98" s="84" t="s">
        <v>58</v>
      </c>
      <c r="J98" s="84" t="s">
        <v>59</v>
      </c>
      <c r="K98" s="198"/>
      <c r="L98" s="65" t="s">
        <v>11</v>
      </c>
    </row>
    <row r="99" spans="2:13" ht="25.5" customHeight="1" x14ac:dyDescent="0.25">
      <c r="B99" s="45">
        <v>1</v>
      </c>
      <c r="C99" s="97" t="s">
        <v>22</v>
      </c>
      <c r="D99" s="98" t="s">
        <v>44</v>
      </c>
      <c r="E99" s="94">
        <v>9.1</v>
      </c>
      <c r="F99" s="99">
        <v>0</v>
      </c>
      <c r="G99" s="94">
        <f t="shared" ref="G99:G140" si="0">E99*F99-(E99*F99*20/100)</f>
        <v>0</v>
      </c>
      <c r="H99" s="99">
        <v>0</v>
      </c>
      <c r="I99" s="100">
        <f>IF(H99=0,0,IF(AND(F99&gt;0,F99&lt;10),0.5,IF(F99&gt;9,1,0)))</f>
        <v>0</v>
      </c>
      <c r="J99" s="94">
        <f>H99*M99</f>
        <v>0</v>
      </c>
      <c r="K99" s="101">
        <f>G99+J99</f>
        <v>0</v>
      </c>
      <c r="L99" s="51">
        <v>8.94</v>
      </c>
      <c r="M99" s="3">
        <f>IF(I99=0.5,E99/2,IF(I99=1,0,0))</f>
        <v>0</v>
      </c>
    </row>
    <row r="100" spans="2:13" ht="25.5" customHeight="1" x14ac:dyDescent="0.25">
      <c r="B100" s="45">
        <v>2</v>
      </c>
      <c r="C100" s="97" t="s">
        <v>24</v>
      </c>
      <c r="D100" s="98" t="s">
        <v>52</v>
      </c>
      <c r="E100" s="94">
        <v>9.1</v>
      </c>
      <c r="F100" s="99"/>
      <c r="G100" s="94">
        <f t="shared" si="0"/>
        <v>0</v>
      </c>
      <c r="H100" s="99"/>
      <c r="I100" s="100">
        <f t="shared" ref="I100:I140" si="1">IF(H100=0,0,IF(AND(F100&gt;0,F100&lt;10),0.5,IF(F100&gt;9,1,0)))</f>
        <v>0</v>
      </c>
      <c r="J100" s="94">
        <f t="shared" ref="J100:J115" si="2">H100*M100</f>
        <v>0</v>
      </c>
      <c r="K100" s="101">
        <f t="shared" ref="K100:K115" si="3">G100+J100</f>
        <v>0</v>
      </c>
      <c r="L100" s="51">
        <v>8.94</v>
      </c>
      <c r="M100" s="3">
        <f t="shared" ref="M100:M115" si="4">IF(I100=0.5,E100/2,IF(I100=1,0,0))</f>
        <v>0</v>
      </c>
    </row>
    <row r="101" spans="2:13" ht="25.5" customHeight="1" x14ac:dyDescent="0.25">
      <c r="B101" s="45">
        <v>3</v>
      </c>
      <c r="C101" s="97" t="s">
        <v>25</v>
      </c>
      <c r="D101" s="98" t="s">
        <v>53</v>
      </c>
      <c r="E101" s="94">
        <v>8.6</v>
      </c>
      <c r="F101" s="99"/>
      <c r="G101" s="94">
        <f t="shared" si="0"/>
        <v>0</v>
      </c>
      <c r="H101" s="99"/>
      <c r="I101" s="100">
        <f t="shared" si="1"/>
        <v>0</v>
      </c>
      <c r="J101" s="94">
        <f t="shared" si="2"/>
        <v>0</v>
      </c>
      <c r="K101" s="101">
        <f t="shared" si="3"/>
        <v>0</v>
      </c>
      <c r="L101" s="51">
        <v>8.4700000000000006</v>
      </c>
      <c r="M101" s="3">
        <f t="shared" si="4"/>
        <v>0</v>
      </c>
    </row>
    <row r="102" spans="2:13" ht="25.5" customHeight="1" x14ac:dyDescent="0.25">
      <c r="B102" s="45">
        <v>4</v>
      </c>
      <c r="C102" s="97" t="s">
        <v>26</v>
      </c>
      <c r="D102" s="98" t="s">
        <v>54</v>
      </c>
      <c r="E102" s="94">
        <v>8.2799999999999994</v>
      </c>
      <c r="F102" s="99"/>
      <c r="G102" s="94">
        <f t="shared" si="0"/>
        <v>0</v>
      </c>
      <c r="H102" s="99"/>
      <c r="I102" s="100">
        <f t="shared" si="1"/>
        <v>0</v>
      </c>
      <c r="J102" s="94">
        <f t="shared" si="2"/>
        <v>0</v>
      </c>
      <c r="K102" s="101">
        <f t="shared" si="3"/>
        <v>0</v>
      </c>
      <c r="L102" s="51">
        <v>8.16</v>
      </c>
      <c r="M102" s="3">
        <f t="shared" si="4"/>
        <v>0</v>
      </c>
    </row>
    <row r="103" spans="2:13" ht="25.5" customHeight="1" x14ac:dyDescent="0.25">
      <c r="B103" s="45">
        <v>5</v>
      </c>
      <c r="C103" s="97" t="s">
        <v>33</v>
      </c>
      <c r="D103" s="98" t="s">
        <v>31</v>
      </c>
      <c r="E103" s="94">
        <v>6.83</v>
      </c>
      <c r="F103" s="99"/>
      <c r="G103" s="94">
        <f t="shared" si="0"/>
        <v>0</v>
      </c>
      <c r="H103" s="99"/>
      <c r="I103" s="100">
        <f t="shared" si="1"/>
        <v>0</v>
      </c>
      <c r="J103" s="94">
        <f t="shared" si="2"/>
        <v>0</v>
      </c>
      <c r="K103" s="101">
        <f t="shared" si="3"/>
        <v>0</v>
      </c>
      <c r="L103" s="51">
        <v>6.71</v>
      </c>
      <c r="M103" s="3">
        <f t="shared" si="4"/>
        <v>0</v>
      </c>
    </row>
    <row r="104" spans="2:13" ht="36.75" customHeight="1" x14ac:dyDescent="0.25">
      <c r="B104" s="45">
        <v>6</v>
      </c>
      <c r="C104" s="97" t="s">
        <v>34</v>
      </c>
      <c r="D104" s="98" t="s">
        <v>31</v>
      </c>
      <c r="E104" s="94">
        <v>6.83</v>
      </c>
      <c r="F104" s="99"/>
      <c r="G104" s="94">
        <f t="shared" si="0"/>
        <v>0</v>
      </c>
      <c r="H104" s="99"/>
      <c r="I104" s="100">
        <f t="shared" si="1"/>
        <v>0</v>
      </c>
      <c r="J104" s="94">
        <f t="shared" si="2"/>
        <v>0</v>
      </c>
      <c r="K104" s="101">
        <f t="shared" si="3"/>
        <v>0</v>
      </c>
      <c r="L104" s="51">
        <v>6.71</v>
      </c>
      <c r="M104" s="3">
        <f t="shared" si="4"/>
        <v>0</v>
      </c>
    </row>
    <row r="105" spans="2:13" ht="25.5" customHeight="1" x14ac:dyDescent="0.25">
      <c r="B105" s="45">
        <v>7</v>
      </c>
      <c r="C105" s="102" t="s">
        <v>45</v>
      </c>
      <c r="D105" s="98" t="s">
        <v>127</v>
      </c>
      <c r="E105" s="94">
        <v>9.44</v>
      </c>
      <c r="F105" s="99">
        <v>0</v>
      </c>
      <c r="G105" s="94">
        <f t="shared" si="0"/>
        <v>0</v>
      </c>
      <c r="H105" s="99">
        <v>0</v>
      </c>
      <c r="I105" s="100">
        <f t="shared" si="1"/>
        <v>0</v>
      </c>
      <c r="J105" s="94">
        <f t="shared" si="2"/>
        <v>0</v>
      </c>
      <c r="K105" s="101">
        <f t="shared" si="3"/>
        <v>0</v>
      </c>
      <c r="L105" s="52">
        <v>9.2899999999999991</v>
      </c>
      <c r="M105" s="3">
        <f t="shared" si="4"/>
        <v>0</v>
      </c>
    </row>
    <row r="106" spans="2:13" ht="25.5" customHeight="1" x14ac:dyDescent="0.25">
      <c r="B106" s="45">
        <v>8</v>
      </c>
      <c r="C106" s="102" t="s">
        <v>35</v>
      </c>
      <c r="D106" s="98" t="s">
        <v>128</v>
      </c>
      <c r="E106" s="94">
        <v>9.44</v>
      </c>
      <c r="F106" s="99"/>
      <c r="G106" s="94">
        <f t="shared" si="0"/>
        <v>0</v>
      </c>
      <c r="H106" s="99"/>
      <c r="I106" s="100">
        <f t="shared" si="1"/>
        <v>0</v>
      </c>
      <c r="J106" s="94">
        <f t="shared" si="2"/>
        <v>0</v>
      </c>
      <c r="K106" s="101">
        <f t="shared" si="3"/>
        <v>0</v>
      </c>
      <c r="L106" s="52">
        <v>9.2899999999999991</v>
      </c>
      <c r="M106" s="3">
        <f t="shared" si="4"/>
        <v>0</v>
      </c>
    </row>
    <row r="107" spans="2:13" ht="25.5" customHeight="1" x14ac:dyDescent="0.25">
      <c r="B107" s="45">
        <v>9</v>
      </c>
      <c r="C107" s="102" t="s">
        <v>36</v>
      </c>
      <c r="D107" s="98" t="s">
        <v>129</v>
      </c>
      <c r="E107" s="94">
        <v>9.44</v>
      </c>
      <c r="F107" s="99"/>
      <c r="G107" s="94">
        <f t="shared" si="0"/>
        <v>0</v>
      </c>
      <c r="H107" s="99"/>
      <c r="I107" s="100">
        <f t="shared" si="1"/>
        <v>0</v>
      </c>
      <c r="J107" s="94">
        <f t="shared" si="2"/>
        <v>0</v>
      </c>
      <c r="K107" s="101">
        <f t="shared" si="3"/>
        <v>0</v>
      </c>
      <c r="L107" s="52">
        <v>9.2899999999999991</v>
      </c>
      <c r="M107" s="3">
        <f t="shared" si="4"/>
        <v>0</v>
      </c>
    </row>
    <row r="108" spans="2:13" ht="25.5" customHeight="1" x14ac:dyDescent="0.25">
      <c r="B108" s="45">
        <v>10</v>
      </c>
      <c r="C108" s="102" t="s">
        <v>37</v>
      </c>
      <c r="D108" s="98" t="s">
        <v>129</v>
      </c>
      <c r="E108" s="94">
        <v>9.44</v>
      </c>
      <c r="F108" s="99"/>
      <c r="G108" s="94">
        <f t="shared" si="0"/>
        <v>0</v>
      </c>
      <c r="H108" s="99"/>
      <c r="I108" s="100">
        <f t="shared" si="1"/>
        <v>0</v>
      </c>
      <c r="J108" s="94">
        <f t="shared" si="2"/>
        <v>0</v>
      </c>
      <c r="K108" s="101">
        <f t="shared" si="3"/>
        <v>0</v>
      </c>
      <c r="L108" s="52">
        <v>9.2899999999999991</v>
      </c>
      <c r="M108" s="3">
        <f t="shared" si="4"/>
        <v>0</v>
      </c>
    </row>
    <row r="109" spans="2:13" ht="25.5" customHeight="1" x14ac:dyDescent="0.25">
      <c r="B109" s="45">
        <v>11</v>
      </c>
      <c r="C109" s="97" t="s">
        <v>98</v>
      </c>
      <c r="D109" s="98" t="s">
        <v>127</v>
      </c>
      <c r="E109" s="94">
        <v>10.98</v>
      </c>
      <c r="F109" s="99"/>
      <c r="G109" s="94">
        <f t="shared" si="0"/>
        <v>0</v>
      </c>
      <c r="H109" s="99"/>
      <c r="I109" s="100">
        <f t="shared" si="1"/>
        <v>0</v>
      </c>
      <c r="J109" s="94">
        <f t="shared" si="2"/>
        <v>0</v>
      </c>
      <c r="K109" s="101">
        <f t="shared" si="3"/>
        <v>0</v>
      </c>
      <c r="L109" s="52">
        <v>10.77</v>
      </c>
      <c r="M109" s="3">
        <f t="shared" si="4"/>
        <v>0</v>
      </c>
    </row>
    <row r="110" spans="2:13" ht="25.5" customHeight="1" x14ac:dyDescent="0.25">
      <c r="B110" s="45">
        <v>12</v>
      </c>
      <c r="C110" s="103" t="s">
        <v>40</v>
      </c>
      <c r="D110" s="104" t="s">
        <v>9</v>
      </c>
      <c r="E110" s="94">
        <v>9.4700000000000006</v>
      </c>
      <c r="F110" s="99"/>
      <c r="G110" s="94">
        <f t="shared" si="0"/>
        <v>0</v>
      </c>
      <c r="H110" s="99"/>
      <c r="I110" s="100">
        <f t="shared" si="1"/>
        <v>0</v>
      </c>
      <c r="J110" s="94">
        <f t="shared" si="2"/>
        <v>0</v>
      </c>
      <c r="K110" s="101">
        <f t="shared" si="3"/>
        <v>0</v>
      </c>
      <c r="L110" s="30">
        <v>9.31</v>
      </c>
      <c r="M110" s="3">
        <f t="shared" si="4"/>
        <v>0</v>
      </c>
    </row>
    <row r="111" spans="2:13" ht="25.5" customHeight="1" x14ac:dyDescent="0.25">
      <c r="B111" s="45">
        <v>13</v>
      </c>
      <c r="C111" s="103" t="s">
        <v>41</v>
      </c>
      <c r="D111" s="104" t="s">
        <v>101</v>
      </c>
      <c r="E111" s="94">
        <v>9.4700000000000006</v>
      </c>
      <c r="F111" s="99"/>
      <c r="G111" s="94">
        <f t="shared" si="0"/>
        <v>0</v>
      </c>
      <c r="H111" s="99"/>
      <c r="I111" s="100">
        <f t="shared" si="1"/>
        <v>0</v>
      </c>
      <c r="J111" s="94">
        <f t="shared" si="2"/>
        <v>0</v>
      </c>
      <c r="K111" s="101">
        <f t="shared" si="3"/>
        <v>0</v>
      </c>
      <c r="L111" s="30">
        <v>9.31</v>
      </c>
      <c r="M111" s="3">
        <f t="shared" si="4"/>
        <v>0</v>
      </c>
    </row>
    <row r="112" spans="2:13" ht="25.5" customHeight="1" x14ac:dyDescent="0.25">
      <c r="B112" s="45">
        <v>14</v>
      </c>
      <c r="C112" s="103" t="s">
        <v>80</v>
      </c>
      <c r="D112" s="104" t="s">
        <v>16</v>
      </c>
      <c r="E112" s="94">
        <v>9.16</v>
      </c>
      <c r="F112" s="99"/>
      <c r="G112" s="94">
        <f t="shared" si="0"/>
        <v>0</v>
      </c>
      <c r="H112" s="99"/>
      <c r="I112" s="100">
        <f t="shared" si="1"/>
        <v>0</v>
      </c>
      <c r="J112" s="94">
        <f t="shared" si="2"/>
        <v>0</v>
      </c>
      <c r="K112" s="101">
        <f t="shared" si="3"/>
        <v>0</v>
      </c>
      <c r="L112" s="30">
        <v>9</v>
      </c>
      <c r="M112" s="3">
        <f t="shared" si="4"/>
        <v>0</v>
      </c>
    </row>
    <row r="113" spans="2:13" ht="25.5" customHeight="1" x14ac:dyDescent="0.25">
      <c r="B113" s="45">
        <v>15</v>
      </c>
      <c r="C113" s="103" t="s">
        <v>42</v>
      </c>
      <c r="D113" s="104" t="s">
        <v>55</v>
      </c>
      <c r="E113" s="94">
        <v>9.3800000000000008</v>
      </c>
      <c r="F113" s="99"/>
      <c r="G113" s="94">
        <f t="shared" si="0"/>
        <v>0</v>
      </c>
      <c r="H113" s="99"/>
      <c r="I113" s="100">
        <f t="shared" si="1"/>
        <v>0</v>
      </c>
      <c r="J113" s="94">
        <f t="shared" si="2"/>
        <v>0</v>
      </c>
      <c r="K113" s="101">
        <f t="shared" si="3"/>
        <v>0</v>
      </c>
      <c r="L113" s="30">
        <v>9.23</v>
      </c>
      <c r="M113" s="3">
        <f t="shared" si="4"/>
        <v>0</v>
      </c>
    </row>
    <row r="114" spans="2:13" ht="25.5" customHeight="1" thickBot="1" x14ac:dyDescent="0.3">
      <c r="B114" s="45">
        <v>16</v>
      </c>
      <c r="C114" s="103" t="s">
        <v>43</v>
      </c>
      <c r="D114" s="104" t="s">
        <v>39</v>
      </c>
      <c r="E114" s="94">
        <v>11.26</v>
      </c>
      <c r="F114" s="99"/>
      <c r="G114" s="94">
        <f t="shared" si="0"/>
        <v>0</v>
      </c>
      <c r="H114" s="99"/>
      <c r="I114" s="100">
        <f t="shared" si="1"/>
        <v>0</v>
      </c>
      <c r="J114" s="94">
        <f t="shared" si="2"/>
        <v>0</v>
      </c>
      <c r="K114" s="101">
        <f t="shared" si="3"/>
        <v>0</v>
      </c>
      <c r="L114" s="31">
        <v>11.08</v>
      </c>
      <c r="M114" s="3">
        <f t="shared" si="4"/>
        <v>0</v>
      </c>
    </row>
    <row r="115" spans="2:13" ht="30" x14ac:dyDescent="0.25">
      <c r="B115" s="45">
        <v>17</v>
      </c>
      <c r="C115" s="103" t="s">
        <v>118</v>
      </c>
      <c r="D115" s="104" t="s">
        <v>44</v>
      </c>
      <c r="E115" s="94">
        <v>6.59</v>
      </c>
      <c r="F115" s="99"/>
      <c r="G115" s="94">
        <f t="shared" si="0"/>
        <v>0</v>
      </c>
      <c r="H115" s="99">
        <v>0</v>
      </c>
      <c r="I115" s="100">
        <f t="shared" si="1"/>
        <v>0</v>
      </c>
      <c r="J115" s="94">
        <f t="shared" si="2"/>
        <v>0</v>
      </c>
      <c r="K115" s="101">
        <f t="shared" si="3"/>
        <v>0</v>
      </c>
      <c r="L115" s="88">
        <v>6.59</v>
      </c>
      <c r="M115" s="3">
        <f t="shared" si="4"/>
        <v>0</v>
      </c>
    </row>
    <row r="116" spans="2:13" s="9" customFormat="1" ht="25.5" customHeight="1" x14ac:dyDescent="0.25">
      <c r="B116" s="45">
        <v>18</v>
      </c>
      <c r="C116" s="97" t="s">
        <v>75</v>
      </c>
      <c r="D116" s="105" t="s">
        <v>44</v>
      </c>
      <c r="E116" s="94">
        <v>20</v>
      </c>
      <c r="F116" s="99"/>
      <c r="G116" s="94">
        <f t="shared" si="0"/>
        <v>0</v>
      </c>
      <c r="H116" s="99"/>
      <c r="I116" s="100">
        <f t="shared" si="1"/>
        <v>0</v>
      </c>
      <c r="J116" s="94">
        <f t="shared" ref="J116:J140" si="5">H116*M116</f>
        <v>0</v>
      </c>
      <c r="K116" s="101">
        <f t="shared" ref="K116:K140" si="6">G116+J116</f>
        <v>0</v>
      </c>
      <c r="L116" s="32">
        <v>20</v>
      </c>
      <c r="M116" s="3">
        <f t="shared" ref="M116:M140" si="7">IF(I116=0.5,E116/2,IF(I116=1,0,0))</f>
        <v>0</v>
      </c>
    </row>
    <row r="117" spans="2:13" s="9" customFormat="1" ht="25.5" customHeight="1" x14ac:dyDescent="0.25">
      <c r="B117" s="45">
        <v>19</v>
      </c>
      <c r="C117" s="97" t="s">
        <v>72</v>
      </c>
      <c r="D117" s="105" t="s">
        <v>12</v>
      </c>
      <c r="E117" s="94">
        <v>15</v>
      </c>
      <c r="F117" s="99"/>
      <c r="G117" s="94">
        <f t="shared" si="0"/>
        <v>0</v>
      </c>
      <c r="H117" s="99"/>
      <c r="I117" s="100">
        <f t="shared" si="1"/>
        <v>0</v>
      </c>
      <c r="J117" s="94">
        <f t="shared" si="5"/>
        <v>0</v>
      </c>
      <c r="K117" s="101">
        <f t="shared" si="6"/>
        <v>0</v>
      </c>
      <c r="L117" s="53">
        <v>15</v>
      </c>
      <c r="M117" s="3">
        <f t="shared" si="7"/>
        <v>0</v>
      </c>
    </row>
    <row r="118" spans="2:13" s="9" customFormat="1" ht="25.5" customHeight="1" x14ac:dyDescent="0.25">
      <c r="B118" s="45">
        <v>20</v>
      </c>
      <c r="C118" s="97" t="s">
        <v>73</v>
      </c>
      <c r="D118" s="105" t="s">
        <v>9</v>
      </c>
      <c r="E118" s="94">
        <v>15</v>
      </c>
      <c r="F118" s="99"/>
      <c r="G118" s="94">
        <f t="shared" si="0"/>
        <v>0</v>
      </c>
      <c r="H118" s="99"/>
      <c r="I118" s="100">
        <f t="shared" si="1"/>
        <v>0</v>
      </c>
      <c r="J118" s="94">
        <f t="shared" si="5"/>
        <v>0</v>
      </c>
      <c r="K118" s="101">
        <f t="shared" si="6"/>
        <v>0</v>
      </c>
      <c r="L118" s="53">
        <v>15</v>
      </c>
      <c r="M118" s="3">
        <f t="shared" si="7"/>
        <v>0</v>
      </c>
    </row>
    <row r="119" spans="2:13" s="9" customFormat="1" ht="30" x14ac:dyDescent="0.25">
      <c r="B119" s="45">
        <v>21</v>
      </c>
      <c r="C119" s="97" t="s">
        <v>108</v>
      </c>
      <c r="D119" s="105" t="s">
        <v>44</v>
      </c>
      <c r="E119" s="94">
        <v>5.9</v>
      </c>
      <c r="F119" s="99"/>
      <c r="G119" s="94">
        <f t="shared" si="0"/>
        <v>0</v>
      </c>
      <c r="H119" s="99"/>
      <c r="I119" s="100">
        <f t="shared" si="1"/>
        <v>0</v>
      </c>
      <c r="J119" s="94">
        <f>H119*M119</f>
        <v>0</v>
      </c>
      <c r="K119" s="101">
        <f>G119+J119</f>
        <v>0</v>
      </c>
      <c r="L119" s="48">
        <v>5.9</v>
      </c>
      <c r="M119" s="3">
        <f t="shared" si="7"/>
        <v>0</v>
      </c>
    </row>
    <row r="120" spans="2:13" s="9" customFormat="1" ht="30" x14ac:dyDescent="0.25">
      <c r="B120" s="45">
        <v>22</v>
      </c>
      <c r="C120" s="97" t="s">
        <v>109</v>
      </c>
      <c r="D120" s="105" t="s">
        <v>107</v>
      </c>
      <c r="E120" s="94">
        <v>5.9</v>
      </c>
      <c r="F120" s="99"/>
      <c r="G120" s="94">
        <f t="shared" si="0"/>
        <v>0</v>
      </c>
      <c r="H120" s="99"/>
      <c r="I120" s="100">
        <f t="shared" si="1"/>
        <v>0</v>
      </c>
      <c r="J120" s="94">
        <f>H120*M120</f>
        <v>0</v>
      </c>
      <c r="K120" s="101">
        <f>G120+J120</f>
        <v>0</v>
      </c>
      <c r="L120" s="48">
        <v>5.9</v>
      </c>
      <c r="M120" s="3">
        <f t="shared" si="7"/>
        <v>0</v>
      </c>
    </row>
    <row r="121" spans="2:13" ht="34.5" customHeight="1" x14ac:dyDescent="0.25">
      <c r="B121" s="45">
        <v>23</v>
      </c>
      <c r="C121" s="106" t="s">
        <v>74</v>
      </c>
      <c r="D121" s="105" t="s">
        <v>60</v>
      </c>
      <c r="E121" s="94">
        <v>4.9000000000000004</v>
      </c>
      <c r="F121" s="99"/>
      <c r="G121" s="94">
        <f t="shared" si="0"/>
        <v>0</v>
      </c>
      <c r="H121" s="99"/>
      <c r="I121" s="100">
        <f t="shared" si="1"/>
        <v>0</v>
      </c>
      <c r="J121" s="94">
        <f>H121*M121</f>
        <v>0</v>
      </c>
      <c r="K121" s="101">
        <f>G121+J121</f>
        <v>0</v>
      </c>
      <c r="L121" s="54">
        <v>4.9000000000000004</v>
      </c>
      <c r="M121" s="3">
        <f t="shared" si="7"/>
        <v>0</v>
      </c>
    </row>
    <row r="122" spans="2:13" s="7" customFormat="1" ht="48" customHeight="1" x14ac:dyDescent="0.25">
      <c r="B122" s="45">
        <v>24</v>
      </c>
      <c r="C122" s="103" t="s">
        <v>81</v>
      </c>
      <c r="D122" s="105" t="s">
        <v>61</v>
      </c>
      <c r="E122" s="94">
        <v>3.9</v>
      </c>
      <c r="F122" s="99"/>
      <c r="G122" s="94">
        <f t="shared" si="0"/>
        <v>0</v>
      </c>
      <c r="H122" s="92"/>
      <c r="I122" s="100">
        <f t="shared" si="1"/>
        <v>0</v>
      </c>
      <c r="J122" s="94">
        <f t="shared" si="5"/>
        <v>0</v>
      </c>
      <c r="K122" s="101">
        <f t="shared" si="6"/>
        <v>0</v>
      </c>
      <c r="L122" s="46">
        <v>3.9</v>
      </c>
      <c r="M122" s="3">
        <f t="shared" si="7"/>
        <v>0</v>
      </c>
    </row>
    <row r="123" spans="2:13" s="7" customFormat="1" ht="25.5" customHeight="1" x14ac:dyDescent="0.25">
      <c r="B123" s="45">
        <v>25</v>
      </c>
      <c r="C123" s="107" t="s">
        <v>7</v>
      </c>
      <c r="D123" s="105" t="s">
        <v>8</v>
      </c>
      <c r="E123" s="94">
        <v>3.9</v>
      </c>
      <c r="F123" s="99"/>
      <c r="G123" s="94">
        <f t="shared" si="0"/>
        <v>0</v>
      </c>
      <c r="H123" s="92"/>
      <c r="I123" s="100">
        <f t="shared" si="1"/>
        <v>0</v>
      </c>
      <c r="J123" s="94">
        <f t="shared" si="5"/>
        <v>0</v>
      </c>
      <c r="K123" s="101">
        <f t="shared" si="6"/>
        <v>0</v>
      </c>
      <c r="L123" s="53">
        <v>3.9</v>
      </c>
      <c r="M123" s="3">
        <f t="shared" si="7"/>
        <v>0</v>
      </c>
    </row>
    <row r="124" spans="2:13" ht="44.25" customHeight="1" x14ac:dyDescent="0.25">
      <c r="B124" s="45">
        <v>26</v>
      </c>
      <c r="C124" s="107" t="s">
        <v>76</v>
      </c>
      <c r="D124" s="106" t="s">
        <v>61</v>
      </c>
      <c r="E124" s="94">
        <v>3.9</v>
      </c>
      <c r="F124" s="99"/>
      <c r="G124" s="94">
        <f t="shared" si="0"/>
        <v>0</v>
      </c>
      <c r="H124" s="92"/>
      <c r="I124" s="100">
        <f t="shared" si="1"/>
        <v>0</v>
      </c>
      <c r="J124" s="94">
        <f t="shared" si="5"/>
        <v>0</v>
      </c>
      <c r="K124" s="101">
        <f t="shared" si="6"/>
        <v>0</v>
      </c>
      <c r="L124" s="47">
        <v>3.9</v>
      </c>
      <c r="M124" s="3">
        <f t="shared" si="7"/>
        <v>0</v>
      </c>
    </row>
    <row r="125" spans="2:13" ht="44.25" customHeight="1" x14ac:dyDescent="0.25">
      <c r="B125" s="45">
        <v>27</v>
      </c>
      <c r="C125" s="107" t="s">
        <v>77</v>
      </c>
      <c r="D125" s="106" t="s">
        <v>61</v>
      </c>
      <c r="E125" s="94">
        <v>3.9</v>
      </c>
      <c r="F125" s="99"/>
      <c r="G125" s="94">
        <f t="shared" si="0"/>
        <v>0</v>
      </c>
      <c r="H125" s="92"/>
      <c r="I125" s="100">
        <f t="shared" si="1"/>
        <v>0</v>
      </c>
      <c r="J125" s="94">
        <f t="shared" si="5"/>
        <v>0</v>
      </c>
      <c r="K125" s="101">
        <f t="shared" si="6"/>
        <v>0</v>
      </c>
      <c r="L125" s="47">
        <v>3.9</v>
      </c>
      <c r="M125" s="3">
        <f t="shared" si="7"/>
        <v>0</v>
      </c>
    </row>
    <row r="126" spans="2:13" ht="60" customHeight="1" x14ac:dyDescent="0.25">
      <c r="B126" s="45">
        <v>28</v>
      </c>
      <c r="C126" s="107" t="s">
        <v>82</v>
      </c>
      <c r="D126" s="105" t="s">
        <v>78</v>
      </c>
      <c r="E126" s="94">
        <v>1.9</v>
      </c>
      <c r="F126" s="99"/>
      <c r="G126" s="94">
        <f t="shared" si="0"/>
        <v>0</v>
      </c>
      <c r="H126" s="92"/>
      <c r="I126" s="100">
        <f t="shared" si="1"/>
        <v>0</v>
      </c>
      <c r="J126" s="94">
        <f t="shared" si="5"/>
        <v>0</v>
      </c>
      <c r="K126" s="101">
        <f t="shared" si="6"/>
        <v>0</v>
      </c>
      <c r="L126" s="66">
        <v>1.9</v>
      </c>
      <c r="M126" s="3">
        <f t="shared" si="7"/>
        <v>0</v>
      </c>
    </row>
    <row r="127" spans="2:13" ht="67.5" customHeight="1" x14ac:dyDescent="0.25">
      <c r="B127" s="45">
        <v>29</v>
      </c>
      <c r="C127" s="107" t="s">
        <v>83</v>
      </c>
      <c r="D127" s="105" t="s">
        <v>78</v>
      </c>
      <c r="E127" s="94">
        <v>1.9</v>
      </c>
      <c r="F127" s="99"/>
      <c r="G127" s="94">
        <f t="shared" si="0"/>
        <v>0</v>
      </c>
      <c r="H127" s="92"/>
      <c r="I127" s="100">
        <f t="shared" si="1"/>
        <v>0</v>
      </c>
      <c r="J127" s="94">
        <f t="shared" si="5"/>
        <v>0</v>
      </c>
      <c r="K127" s="101">
        <f t="shared" si="6"/>
        <v>0</v>
      </c>
      <c r="L127" s="66">
        <v>1.9</v>
      </c>
      <c r="M127" s="3">
        <f t="shared" si="7"/>
        <v>0</v>
      </c>
    </row>
    <row r="128" spans="2:13" ht="64.5" customHeight="1" x14ac:dyDescent="0.25">
      <c r="B128" s="45">
        <v>30</v>
      </c>
      <c r="C128" s="107" t="s">
        <v>84</v>
      </c>
      <c r="D128" s="105" t="s">
        <v>78</v>
      </c>
      <c r="E128" s="94">
        <v>1.9</v>
      </c>
      <c r="F128" s="99"/>
      <c r="G128" s="94">
        <f t="shared" si="0"/>
        <v>0</v>
      </c>
      <c r="H128" s="92"/>
      <c r="I128" s="100">
        <f t="shared" si="1"/>
        <v>0</v>
      </c>
      <c r="J128" s="94">
        <f t="shared" si="5"/>
        <v>0</v>
      </c>
      <c r="K128" s="101">
        <f t="shared" si="6"/>
        <v>0</v>
      </c>
      <c r="L128" s="66">
        <v>1.9</v>
      </c>
      <c r="M128" s="3">
        <f t="shared" si="7"/>
        <v>0</v>
      </c>
    </row>
    <row r="129" spans="2:13" ht="60" x14ac:dyDescent="0.25">
      <c r="B129" s="45">
        <v>31</v>
      </c>
      <c r="C129" s="107" t="s">
        <v>85</v>
      </c>
      <c r="D129" s="105" t="s">
        <v>78</v>
      </c>
      <c r="E129" s="94">
        <v>1.9</v>
      </c>
      <c r="F129" s="99"/>
      <c r="G129" s="94">
        <f t="shared" si="0"/>
        <v>0</v>
      </c>
      <c r="H129" s="92"/>
      <c r="I129" s="100">
        <f t="shared" si="1"/>
        <v>0</v>
      </c>
      <c r="J129" s="94">
        <f t="shared" si="5"/>
        <v>0</v>
      </c>
      <c r="K129" s="101">
        <f t="shared" si="6"/>
        <v>0</v>
      </c>
      <c r="L129" s="66">
        <v>1.9</v>
      </c>
      <c r="M129" s="3">
        <f t="shared" si="7"/>
        <v>0</v>
      </c>
    </row>
    <row r="130" spans="2:13" ht="66" customHeight="1" x14ac:dyDescent="0.25">
      <c r="B130" s="45">
        <v>32</v>
      </c>
      <c r="C130" s="103" t="s">
        <v>86</v>
      </c>
      <c r="D130" s="105" t="s">
        <v>78</v>
      </c>
      <c r="E130" s="94">
        <v>1.9</v>
      </c>
      <c r="F130" s="99"/>
      <c r="G130" s="94">
        <f t="shared" si="0"/>
        <v>0</v>
      </c>
      <c r="H130" s="92"/>
      <c r="I130" s="100">
        <f t="shared" si="1"/>
        <v>0</v>
      </c>
      <c r="J130" s="94">
        <f t="shared" si="5"/>
        <v>0</v>
      </c>
      <c r="K130" s="101">
        <f t="shared" si="6"/>
        <v>0</v>
      </c>
      <c r="L130" s="66">
        <v>1.9</v>
      </c>
      <c r="M130" s="3">
        <f t="shared" si="7"/>
        <v>0</v>
      </c>
    </row>
    <row r="131" spans="2:13" ht="36.75" customHeight="1" x14ac:dyDescent="0.25">
      <c r="B131" s="45">
        <v>33</v>
      </c>
      <c r="C131" s="103" t="s">
        <v>87</v>
      </c>
      <c r="D131" s="108" t="s">
        <v>2</v>
      </c>
      <c r="E131" s="94">
        <v>4.9000000000000004</v>
      </c>
      <c r="F131" s="92"/>
      <c r="G131" s="94">
        <f t="shared" si="0"/>
        <v>0</v>
      </c>
      <c r="H131" s="92"/>
      <c r="I131" s="100">
        <f t="shared" si="1"/>
        <v>0</v>
      </c>
      <c r="J131" s="94">
        <f t="shared" si="5"/>
        <v>0</v>
      </c>
      <c r="K131" s="101">
        <f t="shared" si="6"/>
        <v>0</v>
      </c>
      <c r="L131" s="67">
        <v>4.9000000000000004</v>
      </c>
      <c r="M131" s="3">
        <f t="shared" si="7"/>
        <v>0</v>
      </c>
    </row>
    <row r="132" spans="2:13" ht="36.75" customHeight="1" x14ac:dyDescent="0.25">
      <c r="B132" s="45">
        <v>34</v>
      </c>
      <c r="C132" s="103" t="s">
        <v>88</v>
      </c>
      <c r="D132" s="85" t="s">
        <v>2</v>
      </c>
      <c r="E132" s="94">
        <v>4.9000000000000004</v>
      </c>
      <c r="F132" s="92"/>
      <c r="G132" s="94">
        <f t="shared" si="0"/>
        <v>0</v>
      </c>
      <c r="H132" s="92"/>
      <c r="I132" s="100">
        <f t="shared" si="1"/>
        <v>0</v>
      </c>
      <c r="J132" s="94">
        <f t="shared" si="5"/>
        <v>0</v>
      </c>
      <c r="K132" s="101">
        <f t="shared" si="6"/>
        <v>0</v>
      </c>
      <c r="L132" s="67">
        <v>4.9000000000000004</v>
      </c>
      <c r="M132" s="3">
        <f t="shared" si="7"/>
        <v>0</v>
      </c>
    </row>
    <row r="133" spans="2:13" ht="36.75" customHeight="1" x14ac:dyDescent="0.25">
      <c r="B133" s="45">
        <v>35</v>
      </c>
      <c r="C133" s="103" t="s">
        <v>89</v>
      </c>
      <c r="D133" s="85" t="s">
        <v>2</v>
      </c>
      <c r="E133" s="94">
        <v>4.9000000000000004</v>
      </c>
      <c r="F133" s="92"/>
      <c r="G133" s="94">
        <f t="shared" si="0"/>
        <v>0</v>
      </c>
      <c r="H133" s="92"/>
      <c r="I133" s="100">
        <f t="shared" si="1"/>
        <v>0</v>
      </c>
      <c r="J133" s="94">
        <f t="shared" si="5"/>
        <v>0</v>
      </c>
      <c r="K133" s="101">
        <f t="shared" si="6"/>
        <v>0</v>
      </c>
      <c r="L133" s="67">
        <v>4.9000000000000004</v>
      </c>
      <c r="M133" s="3">
        <f t="shared" si="7"/>
        <v>0</v>
      </c>
    </row>
    <row r="134" spans="2:13" ht="36.75" customHeight="1" x14ac:dyDescent="0.25">
      <c r="B134" s="45">
        <v>36</v>
      </c>
      <c r="C134" s="103" t="s">
        <v>90</v>
      </c>
      <c r="D134" s="85" t="s">
        <v>2</v>
      </c>
      <c r="E134" s="94">
        <v>4.9000000000000004</v>
      </c>
      <c r="F134" s="92"/>
      <c r="G134" s="94">
        <f t="shared" si="0"/>
        <v>0</v>
      </c>
      <c r="H134" s="92"/>
      <c r="I134" s="100">
        <f t="shared" si="1"/>
        <v>0</v>
      </c>
      <c r="J134" s="94">
        <f t="shared" si="5"/>
        <v>0</v>
      </c>
      <c r="K134" s="101">
        <f t="shared" si="6"/>
        <v>0</v>
      </c>
      <c r="L134" s="67">
        <v>4.9000000000000004</v>
      </c>
      <c r="M134" s="3">
        <f t="shared" si="7"/>
        <v>0</v>
      </c>
    </row>
    <row r="135" spans="2:13" ht="36.75" customHeight="1" x14ac:dyDescent="0.25">
      <c r="B135" s="45">
        <v>37</v>
      </c>
      <c r="C135" s="103" t="s">
        <v>91</v>
      </c>
      <c r="D135" s="85" t="s">
        <v>2</v>
      </c>
      <c r="E135" s="94">
        <v>4.9000000000000004</v>
      </c>
      <c r="F135" s="92"/>
      <c r="G135" s="94">
        <f t="shared" si="0"/>
        <v>0</v>
      </c>
      <c r="H135" s="92"/>
      <c r="I135" s="100">
        <f t="shared" si="1"/>
        <v>0</v>
      </c>
      <c r="J135" s="94">
        <f t="shared" si="5"/>
        <v>0</v>
      </c>
      <c r="K135" s="101">
        <f t="shared" si="6"/>
        <v>0</v>
      </c>
      <c r="L135" s="67">
        <v>4.9000000000000004</v>
      </c>
      <c r="M135" s="3">
        <f t="shared" si="7"/>
        <v>0</v>
      </c>
    </row>
    <row r="136" spans="2:13" s="4" customFormat="1" ht="34.5" customHeight="1" x14ac:dyDescent="0.25">
      <c r="B136" s="87">
        <v>38</v>
      </c>
      <c r="C136" s="85" t="s">
        <v>116</v>
      </c>
      <c r="D136" s="85" t="s">
        <v>117</v>
      </c>
      <c r="E136" s="94">
        <v>12</v>
      </c>
      <c r="F136" s="99"/>
      <c r="G136" s="94">
        <f t="shared" si="0"/>
        <v>0</v>
      </c>
      <c r="H136" s="99">
        <v>0</v>
      </c>
      <c r="I136" s="109">
        <f t="shared" si="1"/>
        <v>0</v>
      </c>
      <c r="J136" s="94">
        <f t="shared" si="5"/>
        <v>0</v>
      </c>
      <c r="K136" s="94">
        <f t="shared" si="6"/>
        <v>0</v>
      </c>
      <c r="L136" s="86">
        <v>22</v>
      </c>
      <c r="M136" s="4">
        <f t="shared" si="7"/>
        <v>0</v>
      </c>
    </row>
    <row r="137" spans="2:13" s="9" customFormat="1" ht="34.5" customHeight="1" x14ac:dyDescent="0.25">
      <c r="B137" s="45">
        <v>39</v>
      </c>
      <c r="C137" s="103" t="s">
        <v>3</v>
      </c>
      <c r="D137" s="105" t="s">
        <v>4</v>
      </c>
      <c r="E137" s="94">
        <v>39</v>
      </c>
      <c r="F137" s="93"/>
      <c r="G137" s="94">
        <f t="shared" si="0"/>
        <v>0</v>
      </c>
      <c r="H137" s="92"/>
      <c r="I137" s="100">
        <f t="shared" si="1"/>
        <v>0</v>
      </c>
      <c r="J137" s="94">
        <f t="shared" si="5"/>
        <v>0</v>
      </c>
      <c r="K137" s="101">
        <f t="shared" si="6"/>
        <v>0</v>
      </c>
      <c r="L137" s="46">
        <v>39</v>
      </c>
      <c r="M137" s="3">
        <f t="shared" si="7"/>
        <v>0</v>
      </c>
    </row>
    <row r="138" spans="2:13" s="9" customFormat="1" ht="34.5" customHeight="1" x14ac:dyDescent="0.25">
      <c r="B138" s="45">
        <v>40</v>
      </c>
      <c r="C138" s="103" t="s">
        <v>5</v>
      </c>
      <c r="D138" s="105" t="s">
        <v>6</v>
      </c>
      <c r="E138" s="94">
        <v>9.8000000000000007</v>
      </c>
      <c r="F138" s="93"/>
      <c r="G138" s="94">
        <f t="shared" si="0"/>
        <v>0</v>
      </c>
      <c r="H138" s="92"/>
      <c r="I138" s="100">
        <f t="shared" si="1"/>
        <v>0</v>
      </c>
      <c r="J138" s="94">
        <f t="shared" si="5"/>
        <v>0</v>
      </c>
      <c r="K138" s="101">
        <f t="shared" si="6"/>
        <v>0</v>
      </c>
      <c r="L138" s="46">
        <v>9.8000000000000007</v>
      </c>
      <c r="M138" s="3">
        <f t="shared" si="7"/>
        <v>0</v>
      </c>
    </row>
    <row r="139" spans="2:13" s="9" customFormat="1" ht="34.5" customHeight="1" x14ac:dyDescent="0.25">
      <c r="B139" s="45">
        <v>41</v>
      </c>
      <c r="C139" s="103" t="s">
        <v>18</v>
      </c>
      <c r="D139" s="105" t="s">
        <v>17</v>
      </c>
      <c r="E139" s="94">
        <v>12</v>
      </c>
      <c r="F139" s="93"/>
      <c r="G139" s="94">
        <f t="shared" si="0"/>
        <v>0</v>
      </c>
      <c r="H139" s="92"/>
      <c r="I139" s="100">
        <f t="shared" si="1"/>
        <v>0</v>
      </c>
      <c r="J139" s="94">
        <f t="shared" si="5"/>
        <v>0</v>
      </c>
      <c r="K139" s="101">
        <f t="shared" si="6"/>
        <v>0</v>
      </c>
      <c r="L139" s="46">
        <v>12</v>
      </c>
      <c r="M139" s="3">
        <f t="shared" si="7"/>
        <v>0</v>
      </c>
    </row>
    <row r="140" spans="2:13" s="9" customFormat="1" ht="34.5" customHeight="1" thickBot="1" x14ac:dyDescent="0.3">
      <c r="B140" s="45">
        <v>42</v>
      </c>
      <c r="C140" s="103" t="s">
        <v>13</v>
      </c>
      <c r="D140" s="105" t="s">
        <v>14</v>
      </c>
      <c r="E140" s="94">
        <v>14</v>
      </c>
      <c r="F140" s="92"/>
      <c r="G140" s="110">
        <f t="shared" si="0"/>
        <v>0</v>
      </c>
      <c r="H140" s="92"/>
      <c r="I140" s="111">
        <f t="shared" si="1"/>
        <v>0</v>
      </c>
      <c r="J140" s="112">
        <f t="shared" si="5"/>
        <v>0</v>
      </c>
      <c r="K140" s="113">
        <f t="shared" si="6"/>
        <v>0</v>
      </c>
      <c r="L140" s="47">
        <v>14</v>
      </c>
      <c r="M140" s="3">
        <f t="shared" si="7"/>
        <v>0</v>
      </c>
    </row>
    <row r="141" spans="2:13" ht="38.25" customHeight="1" thickBot="1" x14ac:dyDescent="0.3">
      <c r="B141" s="194"/>
      <c r="C141" s="194"/>
      <c r="D141" s="194"/>
      <c r="E141" s="194"/>
      <c r="F141" s="194"/>
      <c r="G141" s="194"/>
      <c r="H141" s="194"/>
      <c r="I141" s="192" t="s">
        <v>92</v>
      </c>
      <c r="J141" s="193"/>
      <c r="K141" s="114">
        <f>SUM(K99:K140)</f>
        <v>0</v>
      </c>
    </row>
    <row r="142" spans="2:13" ht="15.75" customHeight="1" x14ac:dyDescent="0.25">
      <c r="B142" s="195"/>
      <c r="C142" s="195"/>
      <c r="D142" s="195"/>
      <c r="E142" s="195"/>
      <c r="F142" s="195"/>
      <c r="G142" s="195"/>
      <c r="H142" s="195"/>
      <c r="I142" s="196"/>
      <c r="J142" s="196"/>
      <c r="K142" s="196"/>
    </row>
    <row r="143" spans="2:13" ht="15.75" customHeight="1" x14ac:dyDescent="0.25">
      <c r="B143" s="195"/>
      <c r="C143" s="195"/>
      <c r="D143" s="195"/>
      <c r="E143" s="195"/>
      <c r="F143" s="195"/>
      <c r="G143" s="195"/>
      <c r="H143" s="195"/>
      <c r="I143" s="196"/>
      <c r="J143" s="196"/>
      <c r="K143" s="196"/>
    </row>
    <row r="144" spans="2:13" ht="16.5" customHeight="1" thickBot="1" x14ac:dyDescent="0.3">
      <c r="B144" s="195"/>
      <c r="C144" s="195"/>
      <c r="D144" s="195"/>
      <c r="E144" s="195"/>
      <c r="F144" s="195"/>
      <c r="G144" s="195"/>
      <c r="H144" s="195"/>
      <c r="I144" s="197"/>
      <c r="J144" s="197"/>
      <c r="K144" s="197"/>
    </row>
    <row r="145" spans="2:11" ht="15.75" customHeight="1" x14ac:dyDescent="0.25">
      <c r="B145" s="195"/>
      <c r="C145" s="195"/>
      <c r="D145" s="195"/>
      <c r="E145" s="195"/>
      <c r="F145" s="195"/>
      <c r="G145" s="195"/>
      <c r="H145" s="195"/>
      <c r="I145" s="211" t="s">
        <v>94</v>
      </c>
      <c r="J145" s="212"/>
      <c r="K145" s="199">
        <f>K141+F92+F84+F72+F65+F52+F41</f>
        <v>0</v>
      </c>
    </row>
    <row r="146" spans="2:11" ht="43.5" customHeight="1" thickBot="1" x14ac:dyDescent="0.3">
      <c r="B146" s="195"/>
      <c r="C146" s="195"/>
      <c r="D146" s="195"/>
      <c r="E146" s="195"/>
      <c r="F146" s="195"/>
      <c r="G146" s="195"/>
      <c r="H146" s="195"/>
      <c r="I146" s="213"/>
      <c r="J146" s="214"/>
      <c r="K146" s="200"/>
    </row>
    <row r="147" spans="2:11" ht="27" customHeight="1" x14ac:dyDescent="0.25">
      <c r="B147" s="17"/>
      <c r="C147" s="140" t="s">
        <v>95</v>
      </c>
      <c r="D147" s="140"/>
      <c r="E147" s="140"/>
      <c r="F147" s="140"/>
      <c r="G147" s="160"/>
      <c r="H147" s="160"/>
      <c r="I147" s="160"/>
      <c r="J147" s="160"/>
      <c r="K147" s="160"/>
    </row>
    <row r="148" spans="2:11" ht="36" customHeight="1" x14ac:dyDescent="0.25">
      <c r="B148" s="17"/>
      <c r="C148" s="132" t="s">
        <v>96</v>
      </c>
      <c r="D148" s="132"/>
      <c r="E148" s="132"/>
      <c r="F148" s="132"/>
      <c r="G148" s="160"/>
      <c r="H148" s="160"/>
      <c r="I148" s="160"/>
      <c r="J148" s="160"/>
      <c r="K148" s="160"/>
    </row>
    <row r="149" spans="2:11" ht="1.5" hidden="1" customHeight="1" x14ac:dyDescent="0.25">
      <c r="B149" s="17"/>
      <c r="C149" s="17"/>
      <c r="D149" s="17"/>
      <c r="E149" s="20"/>
      <c r="F149" s="21"/>
      <c r="G149" s="13"/>
      <c r="H149" s="17"/>
      <c r="I149" s="17"/>
    </row>
    <row r="150" spans="2:11" ht="15.75" hidden="1" x14ac:dyDescent="0.25">
      <c r="B150" s="17"/>
      <c r="C150" s="17"/>
      <c r="D150" s="17"/>
      <c r="E150" s="20"/>
      <c r="F150" s="21"/>
      <c r="G150" s="13"/>
      <c r="H150" s="17"/>
      <c r="I150" s="17"/>
    </row>
    <row r="151" spans="2:11" ht="15" hidden="1" customHeight="1" x14ac:dyDescent="0.25">
      <c r="B151" s="17"/>
      <c r="C151" s="17"/>
      <c r="D151" s="17"/>
      <c r="E151" s="20"/>
      <c r="F151" s="21"/>
      <c r="G151" s="13"/>
      <c r="H151" s="17"/>
      <c r="I151" s="17"/>
    </row>
    <row r="152" spans="2:11" ht="0.75" hidden="1" customHeight="1" x14ac:dyDescent="0.25">
      <c r="B152" s="17"/>
      <c r="C152" s="17"/>
      <c r="D152" s="17"/>
      <c r="E152" s="20"/>
      <c r="F152" s="21"/>
      <c r="G152" s="13"/>
      <c r="H152" s="17"/>
      <c r="I152" s="17"/>
    </row>
    <row r="153" spans="2:11" hidden="1" x14ac:dyDescent="0.25"/>
    <row r="154" spans="2:11" hidden="1" x14ac:dyDescent="0.25"/>
    <row r="155" spans="2:11" hidden="1" x14ac:dyDescent="0.25"/>
    <row r="156" spans="2:11" hidden="1" x14ac:dyDescent="0.25"/>
    <row r="157" spans="2:11" hidden="1" x14ac:dyDescent="0.25"/>
    <row r="158" spans="2:11" hidden="1" x14ac:dyDescent="0.25"/>
    <row r="159" spans="2:11" hidden="1" x14ac:dyDescent="0.25"/>
    <row r="160" spans="2:11" hidden="1" x14ac:dyDescent="0.25"/>
    <row r="161" hidden="1" x14ac:dyDescent="0.25"/>
    <row r="162" hidden="1" x14ac:dyDescent="0.25"/>
    <row r="163" hidden="1" x14ac:dyDescent="0.25"/>
    <row r="164" ht="10.5" hidden="1" customHeight="1" x14ac:dyDescent="0.25"/>
    <row r="165" hidden="1" x14ac:dyDescent="0.25"/>
    <row r="166" ht="0.75" customHeight="1" x14ac:dyDescent="0.25"/>
    <row r="167" ht="2.25" customHeight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C717" sheet="1" objects="1" scenarios="1" selectLockedCells="1"/>
  <mergeCells count="103">
    <mergeCell ref="B74:K74"/>
    <mergeCell ref="B83:D84"/>
    <mergeCell ref="B85:F87"/>
    <mergeCell ref="B93:F93"/>
    <mergeCell ref="G75:K93"/>
    <mergeCell ref="B95:K95"/>
    <mergeCell ref="D97:D98"/>
    <mergeCell ref="I145:J146"/>
    <mergeCell ref="B89:C89"/>
    <mergeCell ref="I141:J141"/>
    <mergeCell ref="B141:H146"/>
    <mergeCell ref="I142:K144"/>
    <mergeCell ref="K97:K98"/>
    <mergeCell ref="K145:K146"/>
    <mergeCell ref="C97:C98"/>
    <mergeCell ref="F97:F98"/>
    <mergeCell ref="G97:G98"/>
    <mergeCell ref="G147:K148"/>
    <mergeCell ref="B50:C50"/>
    <mergeCell ref="B51:C51"/>
    <mergeCell ref="D34:F34"/>
    <mergeCell ref="B55:K55"/>
    <mergeCell ref="B64:D65"/>
    <mergeCell ref="B66:F67"/>
    <mergeCell ref="E25:F26"/>
    <mergeCell ref="G11:K29"/>
    <mergeCell ref="B27:F29"/>
    <mergeCell ref="G31:K53"/>
    <mergeCell ref="B52:C52"/>
    <mergeCell ref="B40:D41"/>
    <mergeCell ref="B42:F42"/>
    <mergeCell ref="B53:F53"/>
    <mergeCell ref="D38:F38"/>
    <mergeCell ref="D36:F36"/>
    <mergeCell ref="M42:O42"/>
    <mergeCell ref="B68:F68"/>
    <mergeCell ref="B69:C69"/>
    <mergeCell ref="D58:F58"/>
    <mergeCell ref="D59:F59"/>
    <mergeCell ref="D60:F60"/>
    <mergeCell ref="D80:F80"/>
    <mergeCell ref="C147:F147"/>
    <mergeCell ref="D79:F79"/>
    <mergeCell ref="D52:E52"/>
    <mergeCell ref="B70:C70"/>
    <mergeCell ref="B82:D82"/>
    <mergeCell ref="B71:C71"/>
    <mergeCell ref="B72:C72"/>
    <mergeCell ref="D57:F57"/>
    <mergeCell ref="D61:F61"/>
    <mergeCell ref="B73:K73"/>
    <mergeCell ref="D76:F76"/>
    <mergeCell ref="D72:E72"/>
    <mergeCell ref="D44:F44"/>
    <mergeCell ref="B48:F48"/>
    <mergeCell ref="B45:D46"/>
    <mergeCell ref="D62:F62"/>
    <mergeCell ref="B54:K54"/>
    <mergeCell ref="B63:D63"/>
    <mergeCell ref="D81:F81"/>
    <mergeCell ref="D77:F77"/>
    <mergeCell ref="D78:F78"/>
    <mergeCell ref="B43:F43"/>
    <mergeCell ref="B17:F17"/>
    <mergeCell ref="B31:F31"/>
    <mergeCell ref="B30:K30"/>
    <mergeCell ref="C148:F148"/>
    <mergeCell ref="B75:F75"/>
    <mergeCell ref="B56:F56"/>
    <mergeCell ref="G56:K72"/>
    <mergeCell ref="B88:F88"/>
    <mergeCell ref="B97:B98"/>
    <mergeCell ref="B91:C91"/>
    <mergeCell ref="B90:C90"/>
    <mergeCell ref="B92:C92"/>
    <mergeCell ref="B94:K94"/>
    <mergeCell ref="E97:E98"/>
    <mergeCell ref="B96:K96"/>
    <mergeCell ref="H97:J97"/>
    <mergeCell ref="D92:E92"/>
    <mergeCell ref="D33:F33"/>
    <mergeCell ref="D32:F32"/>
    <mergeCell ref="B4:K6"/>
    <mergeCell ref="B44:C44"/>
    <mergeCell ref="B49:C49"/>
    <mergeCell ref="B18:F18"/>
    <mergeCell ref="B19:F19"/>
    <mergeCell ref="B20:F20"/>
    <mergeCell ref="B21:F21"/>
    <mergeCell ref="B22:F22"/>
    <mergeCell ref="B1:K1"/>
    <mergeCell ref="B2:K2"/>
    <mergeCell ref="B3:K3"/>
    <mergeCell ref="B11:F11"/>
    <mergeCell ref="D37:F37"/>
    <mergeCell ref="B16:F16"/>
    <mergeCell ref="B7:K10"/>
    <mergeCell ref="B23:F24"/>
    <mergeCell ref="B12:F12"/>
    <mergeCell ref="B13:F13"/>
    <mergeCell ref="B14:F14"/>
    <mergeCell ref="B15:F15"/>
    <mergeCell ref="C39:D39"/>
  </mergeCells>
  <dataValidations count="1">
    <dataValidation type="whole" allowBlank="1" showInputMessage="1" showErrorMessage="1" error="Може да заявите 1 бр. допълнителен екземпяр за учителя." sqref="D50:D51 D70:D71 D90:D91 H99:H140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19685039370078741" top="0.43307086614173229" bottom="0.43307086614173229" header="0.31496062992125984" footer="0.31496062992125984"/>
  <pageSetup paperSize="9" scale="98" fitToHeight="0" orientation="landscape" r:id="rId2"/>
  <headerFooter>
    <oddFooter>&amp;C&amp;P</oddFooter>
  </headerFooter>
  <rowBreaks count="5" manualBreakCount="5">
    <brk id="29" max="10" man="1"/>
    <brk id="72" max="10" man="1"/>
    <brk id="93" max="10" man="1"/>
    <brk id="109" max="10" man="1"/>
    <brk id="126" max="10" man="1"/>
  </rowBreaks>
  <ignoredErrors>
    <ignoredError sqref="F46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6-7 год.</vt:lpstr>
      <vt:lpstr>'6-7 год.'!Print_Area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2021-06-15T15:01:17Z</cp:lastPrinted>
  <dcterms:created xsi:type="dcterms:W3CDTF">2010-02-08T11:37:33Z</dcterms:created>
  <dcterms:modified xsi:type="dcterms:W3CDTF">2021-06-16T08:25:37Z</dcterms:modified>
</cp:coreProperties>
</file>