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showInkAnnotation="0"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цхуйбина\new\"/>
    </mc:Choice>
  </mc:AlternateContent>
  <xr:revisionPtr revIDLastSave="0" documentId="8_{6B3DE327-9264-43A6-AD0A-DEA4B5E510F0}" xr6:coauthVersionLast="36" xr6:coauthVersionMax="36" xr10:uidLastSave="{00000000-0000-0000-0000-000000000000}"/>
  <bookViews>
    <workbookView xWindow="32760" yWindow="32760" windowWidth="28800" windowHeight="12225"/>
  </bookViews>
  <sheets>
    <sheet name="2-3 години" sheetId="1" r:id="rId1"/>
  </sheets>
  <definedNames>
    <definedName name="_xlnm.Print_Area" localSheetId="0">'2-3 години'!$A$1:$L$86</definedName>
  </definedNames>
  <calcPr calcId="191029"/>
</workbook>
</file>

<file path=xl/calcChain.xml><?xml version="1.0" encoding="utf-8"?>
<calcChain xmlns="http://schemas.openxmlformats.org/spreadsheetml/2006/main">
  <c r="N57" i="1" l="1"/>
  <c r="G42" i="1"/>
  <c r="G41" i="1"/>
  <c r="N43" i="1"/>
  <c r="N42" i="1"/>
  <c r="B55" i="1"/>
  <c r="G36" i="1"/>
  <c r="G37" i="1"/>
  <c r="B37" i="1"/>
  <c r="E41" i="1"/>
  <c r="E42" i="1"/>
  <c r="B43" i="1"/>
  <c r="G54" i="1"/>
  <c r="G55" i="1"/>
  <c r="E61" i="1"/>
  <c r="O62" i="1"/>
  <c r="G62" i="1"/>
  <c r="E62" i="1"/>
  <c r="F71" i="1"/>
  <c r="H71" i="1"/>
  <c r="N71" i="1"/>
  <c r="I71" i="1"/>
  <c r="F72" i="1"/>
  <c r="H72" i="1"/>
  <c r="N72" i="1"/>
  <c r="I72" i="1"/>
  <c r="F73" i="1"/>
  <c r="H73" i="1"/>
  <c r="N73" i="1"/>
  <c r="I73" i="1"/>
  <c r="F74" i="1"/>
  <c r="H74" i="1"/>
  <c r="N74" i="1"/>
  <c r="I74" i="1"/>
  <c r="F75" i="1"/>
  <c r="H75" i="1"/>
  <c r="N75" i="1"/>
  <c r="I75" i="1"/>
  <c r="F76" i="1"/>
  <c r="H76" i="1"/>
  <c r="N76" i="1"/>
  <c r="I76" i="1"/>
  <c r="F77" i="1"/>
  <c r="H77" i="1"/>
  <c r="N77" i="1"/>
  <c r="I77" i="1"/>
  <c r="F78" i="1"/>
  <c r="H78" i="1"/>
  <c r="N78" i="1"/>
  <c r="I78" i="1"/>
  <c r="F79" i="1"/>
  <c r="H79" i="1"/>
  <c r="N79" i="1"/>
  <c r="I79" i="1"/>
  <c r="F80" i="1"/>
  <c r="H80" i="1"/>
  <c r="N80" i="1"/>
  <c r="I80" i="1"/>
  <c r="F81" i="1"/>
  <c r="H81" i="1"/>
  <c r="N81" i="1"/>
  <c r="I81" i="1"/>
  <c r="F82" i="1"/>
  <c r="H82" i="1"/>
  <c r="N82" i="1"/>
  <c r="I82" i="1"/>
  <c r="N37" i="1"/>
  <c r="N38" i="1"/>
  <c r="J82" i="1"/>
  <c r="J77" i="1"/>
  <c r="J74" i="1"/>
  <c r="J79" i="1"/>
  <c r="J75" i="1"/>
  <c r="J81" i="1"/>
  <c r="J76" i="1"/>
  <c r="J71" i="1"/>
  <c r="J73" i="1"/>
  <c r="J80" i="1"/>
  <c r="J72" i="1"/>
  <c r="J78" i="1"/>
  <c r="J83" i="1"/>
  <c r="O61" i="1"/>
  <c r="G61" i="1"/>
  <c r="G63" i="1"/>
  <c r="G43" i="1"/>
  <c r="J85" i="1"/>
</calcChain>
</file>

<file path=xl/sharedStrings.xml><?xml version="1.0" encoding="utf-8"?>
<sst xmlns="http://schemas.openxmlformats.org/spreadsheetml/2006/main" count="121" uniqueCount="84">
  <si>
    <t>www.prosveta.bg</t>
  </si>
  <si>
    <t>№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</si>
  <si>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</si>
  <si>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</si>
  <si>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</si>
  <si>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</si>
  <si>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</si>
  <si>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Голяма книга за животни</t>
  </si>
  <si>
    <t>........................................................................................................................</t>
  </si>
  <si>
    <t>Цветовете</t>
  </si>
  <si>
    <t>Моето тяло</t>
  </si>
  <si>
    <t>Зоологическа градина</t>
  </si>
  <si>
    <t>Числата</t>
  </si>
  <si>
    <t>Кристиан Гънзи</t>
  </si>
  <si>
    <t xml:space="preserve">Марина Манси 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</si>
  <si>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</si>
  <si>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</si>
  <si>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</si>
  <si>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 xml:space="preserve">Търговска отстъпка </t>
  </si>
  <si>
    <t xml:space="preserve">Цена на комплект
</t>
  </si>
  <si>
    <t>Единична цена</t>
  </si>
  <si>
    <t>Наименование</t>
  </si>
  <si>
    <t xml:space="preserve">Цена на комплект с търговска отстъпка
</t>
  </si>
  <si>
    <t>Обща стойност</t>
  </si>
  <si>
    <t>Книжка</t>
  </si>
  <si>
    <t>Любослава Пенева, Весела Гюрова</t>
  </si>
  <si>
    <t>Весела Гюрова, Любослава Пенева</t>
  </si>
  <si>
    <t>на издателство „Просвета - София“ АД</t>
  </si>
  <si>
    <t>„Слънчеви зайчета“</t>
  </si>
  <si>
    <t>Търговска отстъпка</t>
  </si>
  <si>
    <t>Поредица „Чуден свят“ за 2 – 3 години</t>
  </si>
  <si>
    <t>Поредица „Ръка за ръка“ за 2 – 3 години</t>
  </si>
  <si>
    <t xml:space="preserve">Общ брой деца 2 - 3 години: </t>
  </si>
  <si>
    <r>
      <t xml:space="preserve">Общ брой групи 2 - 3 години: </t>
    </r>
    <r>
      <rPr>
        <sz val="8"/>
        <rFont val="Times New Roman"/>
        <family val="1"/>
        <charset val="204"/>
      </rPr>
      <t/>
    </r>
  </si>
  <si>
    <t>Играя и раста</t>
  </si>
  <si>
    <t>Раста и откривам</t>
  </si>
  <si>
    <t xml:space="preserve">Цена </t>
  </si>
  <si>
    <t>Допълнителен екземпляр за учителя с търговска отстъпка</t>
  </si>
  <si>
    <t>Чуден свят. Ръководство за яслена група, 2 – 3 години</t>
  </si>
  <si>
    <t>Заявка за отделни книжки и помагала за 2 - 3 години</t>
  </si>
  <si>
    <t>Екземпляр за учителя с допълнителна търговска отстъпка</t>
  </si>
  <si>
    <t>Цена с TO</t>
  </si>
  <si>
    <t>Божидар Ангелов, Лучия Ангелова и др.</t>
  </si>
  <si>
    <t>ТО</t>
  </si>
  <si>
    <t>Слънчеви зайчета</t>
  </si>
  <si>
    <r>
      <t>Весела Гюрова</t>
    </r>
    <r>
      <rPr>
        <sz val="11"/>
        <color indexed="25"/>
        <rFont val="Times New Roman"/>
        <family val="1"/>
        <charset val="204"/>
      </rPr>
      <t>, </t>
    </r>
    <r>
      <rPr>
        <sz val="11"/>
        <color indexed="63"/>
        <rFont val="Times New Roman"/>
        <family val="1"/>
        <charset val="204"/>
      </rPr>
      <t>Любослава Пенева</t>
    </r>
  </si>
  <si>
    <t xml:space="preserve">ЗАЯВКА </t>
  </si>
  <si>
    <t>СУМA С ДДС</t>
  </si>
  <si>
    <t>Комплект книжки „Ръка за ръка“ за
 2 – 3 години</t>
  </si>
  <si>
    <t>CD „Ръка за ръка“ - книга за учителя за яслена група (2 – 3 години)</t>
  </si>
  <si>
    <t>Сума с 20% ТО</t>
  </si>
  <si>
    <r>
      <rPr>
        <b/>
        <u/>
        <sz val="11"/>
        <rFont val="Times New Roman"/>
        <family val="1"/>
        <charset val="204"/>
      </rPr>
      <t>При поръчка на 10 и повече 
книжки „Слънчеви зайчета“
от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пореди</t>
    </r>
    <r>
      <rPr>
        <u/>
        <sz val="11"/>
        <rFont val="Times New Roman"/>
        <family val="1"/>
        <charset val="204"/>
      </rPr>
      <t>ц</t>
    </r>
    <r>
      <rPr>
        <b/>
        <u/>
        <sz val="11"/>
        <rFont val="Times New Roman"/>
        <family val="1"/>
        <charset val="204"/>
      </rPr>
      <t>ата „Чуден свят“
ще получите: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● екземпляр от книжката;
● ръководство за яслена група;
● музикален диск.</t>
    </r>
    <r>
      <rPr>
        <b/>
        <u/>
        <sz val="11"/>
        <rFont val="Times New Roman"/>
        <family val="1"/>
        <charset val="204"/>
      </rPr>
      <t/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</si>
  <si>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</t>
    </r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</si>
  <si>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</si>
  <si>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</si>
  <si>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</si>
  <si>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</si>
  <si>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</si>
  <si>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</si>
  <si>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</t>
    </r>
  </si>
  <si>
    <t>При поръчка на всяко от следните заглавия издателството предоставя 20% търговска отстъпка.</t>
  </si>
  <si>
    <r>
      <rPr>
        <b/>
        <u/>
        <sz val="11"/>
        <rFont val="Times New Roman"/>
        <family val="1"/>
        <charset val="204"/>
      </rPr>
      <t xml:space="preserve">При поръчани до 10 комплекта
</t>
    </r>
    <r>
      <rPr>
        <b/>
        <u/>
        <sz val="11"/>
        <rFont val="Times New Roman"/>
        <family val="1"/>
        <charset val="204"/>
      </rPr>
      <t xml:space="preserve">получавате 50% търговска 
</t>
    </r>
    <r>
      <rPr>
        <b/>
        <u/>
        <sz val="11"/>
        <rFont val="Times New Roman"/>
        <family val="1"/>
        <charset val="204"/>
      </rPr>
      <t>отстъпка при закупуване на: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● екземпляр от книжката;
● ръководство за яслена група.</t>
    </r>
    <r>
      <rPr>
        <u/>
        <sz val="11"/>
        <rFont val="Times New Roman"/>
        <family val="1"/>
        <charset val="204"/>
      </rPr>
      <t xml:space="preserve">
</t>
    </r>
  </si>
  <si>
    <t>..................................................................................................................................................................................................................</t>
  </si>
  <si>
    <t>за закупуване на книжки и помагала за яслена група (2 – 3 години) за деца, живеещи в чужбина, за учебната 2021/2022 година</t>
  </si>
  <si>
    <t>Сценарии за тържества в детската градина</t>
  </si>
  <si>
    <t xml:space="preserve">Р. Дюлгерова и др. </t>
  </si>
  <si>
    <t xml:space="preserve">Ако желаете да закупите екземпляр за учителя с 50% търговска отстъпка, моля да отбележите необходимите артикули:
</t>
  </si>
  <si>
    <r>
      <t>За учителя получавате екземпляр от поредицата и ръководство за яслена група.
(М</t>
    </r>
    <r>
      <rPr>
        <i/>
        <sz val="10"/>
        <rFont val="Times New Roman"/>
        <family val="1"/>
        <charset val="204"/>
      </rPr>
      <t>оля, отбележете по 1 брой от посочените артикули</t>
    </r>
    <r>
      <rPr>
        <sz val="10"/>
        <rFont val="Times New Roman"/>
        <family val="1"/>
        <charset val="204"/>
      </rPr>
      <t>)</t>
    </r>
  </si>
  <si>
    <r>
      <rPr>
        <b/>
        <u/>
        <sz val="11"/>
        <rFont val="Times New Roman"/>
        <family val="1"/>
        <charset val="204"/>
      </rPr>
      <t>Допълнително за учителя:</t>
    </r>
    <r>
      <rPr>
        <b/>
        <sz val="11"/>
        <rFont val="Times New Roman"/>
        <family val="1"/>
        <charset val="204"/>
      </rPr>
      <t xml:space="preserve">
● При поръчка на 10 и повече броя от заглавие получавате допълнителен екземпляр за учителя.
● При поръчка до 10 броя от заглавие получавате 50% търговска отстъпка при закупуване на 1 брой за учителя.</t>
    </r>
  </si>
  <si>
    <t>Мобилен телефон на лице за контакт: ..........................................................................................................................................</t>
  </si>
  <si>
    <t>Стационарен телефон на лице за контакт: ...................................................................................................................................</t>
  </si>
  <si>
    <t>Имейл на лице за контакт: ...............................................................................................................................................................</t>
  </si>
  <si>
    <t xml:space="preserve">При поръчка на книжки за децата търговската отстъпка е 20%.  </t>
  </si>
  <si>
    <t>Към комплекта получавате и 
1 бр. музикален диск за учителя</t>
  </si>
  <si>
    <t xml:space="preserve">Божидар Ангелов и др.  </t>
  </si>
  <si>
    <t>Всеки учител, който работи през учебната 2021/2022 година с книжката „Слънчеви зайчета“
от поредицата „Чуден свят“, получава: 
● достъп до електронна книжка;
● примерно годишно тематично разпределение (електронен вариант);
● ръководство за яслена група (електронен вариант).</t>
  </si>
  <si>
    <t xml:space="preserve">При поръчка на комплект книжки търговската отстъпка е 20%.    </t>
  </si>
  <si>
    <t>При поръчка на 10 и повече
комплекта ще получите:
● екземпляр от поредицата „Ръка за ръка“ за 2 – 3 години;
● достъп до електронен вариант на книгата за учителя за яслена група.</t>
  </si>
  <si>
    <t>При поръчани до 10 комплекта
получавате 50% търговска отстъпка при закупуване на: 
.
 ● екземпляр от комплекта книжки „Ръка за ръка“ за 2 – 3 години;.
● CD „Ръка за ръка“ - книга за учителя за яслена група (2 – 3 години);
● достъп до електронен вариант на книгата за учителя за яслена група.</t>
  </si>
  <si>
    <t xml:space="preserve">Весела Гюрова, Любослава Пенева  
и др.  </t>
  </si>
  <si>
    <t>Комплект книжки „Ръка за ръка“ за 2 – 3 години</t>
  </si>
  <si>
    <t>CD „Ръка за ръка” - книга за учителя за яслена група (2 — 3-години)</t>
  </si>
  <si>
    <t xml:space="preserve">Б. Ангелов, Л. Ангелова и др.  </t>
  </si>
  <si>
    <t>ОБЩО СУМА 
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</si>
</sst>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л_в_._-;\-* #,##0.00\ _л_в_._-;_-* &quot;-&quot;??\ _л_в_._-;_-@_-"/>
    <numFmt numFmtId="164" formatCode="#,##0_);\-#,##0"/>
    <numFmt numFmtId="165" formatCode="#,##0.00\ &quot;лв.&quot;"/>
    <numFmt numFmtId="166" formatCode="#,##0.00\ &quot;лв.&quot;;[Red]#,##0.00\ &quot;лв.&quot;"/>
  </numFmts>
  <fonts count="2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25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89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9" fillId="2" borderId="0" xfId="0" applyFont="1" applyFill="1" applyProtection="1"/>
    <xf numFmtId="0" fontId="9" fillId="2" borderId="0" xfId="0" applyFont="1" applyFill="1" applyBorder="1" applyProtection="1"/>
    <xf numFmtId="165" fontId="9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0" fontId="9" fillId="0" borderId="0" xfId="0" applyFont="1" applyAlignment="1" applyProtection="1"/>
    <xf numFmtId="0" fontId="2" fillId="0" borderId="0" xfId="0" applyFont="1" applyAlignment="1" applyProtection="1"/>
    <xf numFmtId="1" fontId="9" fillId="3" borderId="0" xfId="0" applyNumberFormat="1" applyFont="1" applyFill="1" applyBorder="1" applyProtection="1"/>
    <xf numFmtId="165" fontId="3" fillId="0" borderId="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Protection="1"/>
    <xf numFmtId="165" fontId="9" fillId="4" borderId="0" xfId="0" applyNumberFormat="1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top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7" fillId="5" borderId="9" xfId="0" applyNumberFormat="1" applyFont="1" applyFill="1" applyBorder="1" applyAlignment="1" applyProtection="1">
      <alignment horizontal="center" vertical="center"/>
    </xf>
    <xf numFmtId="165" fontId="9" fillId="0" borderId="10" xfId="0" applyNumberFormat="1" applyFont="1" applyBorder="1" applyProtection="1"/>
    <xf numFmtId="0" fontId="1" fillId="0" borderId="29" xfId="0" applyFont="1" applyBorder="1" applyAlignment="1" applyProtection="1">
      <alignment horizontal="center" vertical="center" wrapText="1"/>
    </xf>
    <xf numFmtId="165" fontId="2" fillId="0" borderId="29" xfId="0" applyNumberFormat="1" applyFont="1" applyBorder="1" applyAlignment="1" applyProtection="1">
      <alignment horizontal="center" vertical="center" wrapText="1"/>
    </xf>
    <xf numFmtId="165" fontId="7" fillId="5" borderId="4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166" fontId="7" fillId="0" borderId="4" xfId="0" applyNumberFormat="1" applyFont="1" applyBorder="1" applyAlignment="1" applyProtection="1">
      <alignment horizontal="center" vertical="center"/>
    </xf>
    <xf numFmtId="166" fontId="7" fillId="0" borderId="11" xfId="0" applyNumberFormat="1" applyFont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5" fontId="22" fillId="6" borderId="12" xfId="0" applyNumberFormat="1" applyFont="1" applyFill="1" applyBorder="1" applyAlignment="1" applyProtection="1">
      <alignment vertical="center"/>
    </xf>
    <xf numFmtId="165" fontId="3" fillId="6" borderId="30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</xf>
    <xf numFmtId="165" fontId="3" fillId="6" borderId="30" xfId="0" applyNumberFormat="1" applyFont="1" applyFill="1" applyBorder="1" applyAlignment="1" applyProtection="1">
      <alignment horizontal="center" vertical="center" wrapText="1"/>
    </xf>
    <xf numFmtId="165" fontId="6" fillId="6" borderId="28" xfId="0" applyNumberFormat="1" applyFont="1" applyFill="1" applyBorder="1" applyAlignment="1" applyProtection="1">
      <alignment horizontal="center" vertical="center" wrapText="1"/>
    </xf>
    <xf numFmtId="9" fontId="7" fillId="0" borderId="3" xfId="1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9" fontId="6" fillId="0" borderId="1" xfId="0" applyNumberFormat="1" applyFont="1" applyBorder="1" applyAlignment="1" applyProtection="1">
      <alignment horizontal="center" vertical="center" wrapText="1"/>
    </xf>
    <xf numFmtId="9" fontId="6" fillId="0" borderId="3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left" vertical="center" wrapText="1" indent="4"/>
    </xf>
    <xf numFmtId="0" fontId="5" fillId="0" borderId="0" xfId="0" applyFont="1" applyAlignment="1" applyProtection="1">
      <alignment horizontal="center" vertical="center" wrapText="1"/>
    </xf>
    <xf numFmtId="0" fontId="2" fillId="6" borderId="37" xfId="3" applyFont="1" applyFill="1" applyBorder="1" applyAlignment="1" applyProtection="1">
      <alignment horizontal="center" vertical="center"/>
    </xf>
    <xf numFmtId="0" fontId="2" fillId="6" borderId="35" xfId="3" applyFont="1" applyFill="1" applyBorder="1" applyAlignment="1" applyProtection="1">
      <alignment horizontal="center" vertical="center"/>
    </xf>
    <xf numFmtId="0" fontId="2" fillId="6" borderId="36" xfId="3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164" fontId="7" fillId="0" borderId="34" xfId="0" applyNumberFormat="1" applyFont="1" applyFill="1" applyBorder="1" applyAlignment="1" applyProtection="1">
      <alignment horizontal="center" vertical="center"/>
    </xf>
    <xf numFmtId="164" fontId="7" fillId="0" borderId="35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6" xfId="0" applyFont="1" applyFill="1" applyBorder="1" applyAlignment="1" applyProtection="1">
      <alignment horizontal="center" vertical="top"/>
    </xf>
    <xf numFmtId="165" fontId="1" fillId="6" borderId="40" xfId="0" applyNumberFormat="1" applyFont="1" applyFill="1" applyBorder="1" applyAlignment="1" applyProtection="1">
      <alignment horizontal="center" vertical="center"/>
    </xf>
    <xf numFmtId="165" fontId="1" fillId="6" borderId="33" xfId="0" applyNumberFormat="1" applyFont="1" applyFill="1" applyBorder="1" applyAlignment="1" applyProtection="1">
      <alignment horizontal="center" vertical="center"/>
    </xf>
    <xf numFmtId="165" fontId="1" fillId="6" borderId="30" xfId="0" applyNumberFormat="1" applyFont="1" applyFill="1" applyBorder="1" applyAlignment="1" applyProtection="1">
      <alignment horizontal="center" vertical="center"/>
    </xf>
    <xf numFmtId="0" fontId="19" fillId="6" borderId="0" xfId="0" applyFont="1" applyFill="1" applyAlignment="1" applyProtection="1">
      <alignment horizontal="left" vertical="center" wrapText="1" indent="1"/>
    </xf>
    <xf numFmtId="165" fontId="7" fillId="0" borderId="3" xfId="0" applyNumberFormat="1" applyFont="1" applyFill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7" fillId="6" borderId="0" xfId="0" applyNumberFormat="1" applyFont="1" applyFill="1" applyBorder="1" applyAlignment="1" applyProtection="1">
      <alignment horizontal="left" vertical="center" wrapText="1" indent="1"/>
    </xf>
    <xf numFmtId="164" fontId="6" fillId="6" borderId="32" xfId="0" applyNumberFormat="1" applyFont="1" applyFill="1" applyBorder="1" applyAlignment="1" applyProtection="1">
      <alignment horizontal="right" vertical="center" wrapText="1" indent="1"/>
    </xf>
    <xf numFmtId="164" fontId="6" fillId="6" borderId="33" xfId="0" applyNumberFormat="1" applyFont="1" applyFill="1" applyBorder="1" applyAlignment="1" applyProtection="1">
      <alignment horizontal="right" vertical="center" wrapText="1" indent="1"/>
    </xf>
    <xf numFmtId="0" fontId="23" fillId="0" borderId="1" xfId="0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6" fillId="6" borderId="32" xfId="0" applyFont="1" applyFill="1" applyBorder="1" applyAlignment="1" applyProtection="1">
      <alignment horizontal="right" vertical="center" wrapText="1" indent="1"/>
    </xf>
    <xf numFmtId="0" fontId="6" fillId="6" borderId="33" xfId="0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6" fillId="6" borderId="24" xfId="0" applyNumberFormat="1" applyFont="1" applyFill="1" applyBorder="1" applyAlignment="1" applyProtection="1">
      <alignment horizontal="right" vertical="center" wrapText="1" indent="1"/>
    </xf>
    <xf numFmtId="164" fontId="6" fillId="6" borderId="25" xfId="0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left" vertical="center" wrapText="1" indent="1"/>
    </xf>
    <xf numFmtId="0" fontId="7" fillId="0" borderId="1" xfId="0" applyFont="1" applyFill="1" applyBorder="1" applyAlignment="1" applyProtection="1">
      <alignment horizontal="center" vertical="center"/>
    </xf>
    <xf numFmtId="164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9" fontId="6" fillId="0" borderId="22" xfId="0" applyNumberFormat="1" applyFont="1" applyFill="1" applyBorder="1" applyAlignment="1" applyProtection="1">
      <alignment horizontal="center" vertical="center"/>
    </xf>
    <xf numFmtId="9" fontId="6" fillId="0" borderId="23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164" fontId="6" fillId="6" borderId="38" xfId="0" applyNumberFormat="1" applyFont="1" applyFill="1" applyBorder="1" applyAlignment="1" applyProtection="1">
      <alignment horizontal="right" vertical="center" wrapText="1" indent="1"/>
    </xf>
    <xf numFmtId="0" fontId="13" fillId="7" borderId="0" xfId="0" applyFont="1" applyFill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2" fillId="6" borderId="32" xfId="0" applyNumberFormat="1" applyFont="1" applyFill="1" applyBorder="1" applyAlignment="1" applyProtection="1">
      <alignment horizontal="right" vertical="center" wrapText="1" indent="1"/>
    </xf>
    <xf numFmtId="0" fontId="2" fillId="6" borderId="39" xfId="0" applyNumberFormat="1" applyFont="1" applyFill="1" applyBorder="1" applyAlignment="1" applyProtection="1">
      <alignment horizontal="right" vertical="center" wrapText="1" indent="1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9" fontId="6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5" fillId="6" borderId="13" xfId="0" applyNumberFormat="1" applyFont="1" applyFill="1" applyBorder="1" applyAlignment="1" applyProtection="1">
      <alignment horizontal="center" vertical="center" wrapText="1"/>
    </xf>
    <xf numFmtId="165" fontId="5" fillId="6" borderId="14" xfId="0" applyNumberFormat="1" applyFont="1" applyFill="1" applyBorder="1" applyAlignment="1" applyProtection="1">
      <alignment horizontal="center" vertical="center" wrapText="1"/>
    </xf>
    <xf numFmtId="165" fontId="5" fillId="6" borderId="15" xfId="0" applyNumberFormat="1" applyFont="1" applyFill="1" applyBorder="1" applyAlignment="1" applyProtection="1">
      <alignment horizontal="center" vertical="center" wrapText="1"/>
    </xf>
    <xf numFmtId="165" fontId="5" fillId="6" borderId="16" xfId="0" applyNumberFormat="1" applyFont="1" applyFill="1" applyBorder="1" applyAlignment="1" applyProtection="1">
      <alignment horizontal="center" vertical="center" wrapText="1"/>
    </xf>
    <xf numFmtId="165" fontId="5" fillId="6" borderId="17" xfId="0" applyNumberFormat="1" applyFont="1" applyFill="1" applyBorder="1" applyAlignment="1" applyProtection="1">
      <alignment horizontal="center" vertical="center" wrapText="1"/>
    </xf>
    <xf numFmtId="165" fontId="5" fillId="6" borderId="18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right" vertical="center" wrapText="1" indent="1"/>
    </xf>
    <xf numFmtId="0" fontId="2" fillId="6" borderId="14" xfId="0" applyNumberFormat="1" applyFont="1" applyFill="1" applyBorder="1" applyAlignment="1" applyProtection="1">
      <alignment horizontal="right" vertical="center" wrapText="1" indent="1"/>
    </xf>
    <xf numFmtId="0" fontId="2" fillId="6" borderId="16" xfId="0" applyNumberFormat="1" applyFont="1" applyFill="1" applyBorder="1" applyAlignment="1" applyProtection="1">
      <alignment horizontal="right" vertical="center" wrapText="1" indent="1"/>
    </xf>
    <xf numFmtId="0" fontId="2" fillId="6" borderId="17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1"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11</xdr:col>
      <xdr:colOff>283813</xdr:colOff>
      <xdr:row>10</xdr:row>
      <xdr:rowOff>2865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F8606487-6476-45BD-8173-B323E227180D}"/>
            </a:ext>
          </a:extLst>
        </xdr:cNvPr>
        <xdr:cNvSpPr txBox="1"/>
      </xdr:nvSpPr>
      <xdr:spPr>
        <a:xfrm>
          <a:off x="8315325" y="2286000"/>
          <a:ext cx="3086100" cy="8601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bg-BG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</a:p>
      </xdr:txBody>
    </xdr:sp>
    <xdr:clientData/>
  </xdr:twoCellAnchor>
  <xdr:twoCellAnchor>
    <xdr:from>
      <xdr:col>7</xdr:col>
      <xdr:colOff>0</xdr:colOff>
      <xdr:row>10</xdr:row>
      <xdr:rowOff>76200</xdr:rowOff>
    </xdr:from>
    <xdr:to>
      <xdr:col>11</xdr:col>
      <xdr:colOff>283813</xdr:colOff>
      <xdr:row>13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040250B-D9D1-4687-A414-449F487A1AD4}"/>
            </a:ext>
          </a:extLst>
        </xdr:cNvPr>
        <xdr:cNvSpPr txBox="1"/>
      </xdr:nvSpPr>
      <xdr:spPr>
        <a:xfrm>
          <a:off x="8315325" y="3219450"/>
          <a:ext cx="3086100" cy="733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имейл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7</xdr:col>
      <xdr:colOff>1</xdr:colOff>
      <xdr:row>16</xdr:row>
      <xdr:rowOff>87629</xdr:rowOff>
    </xdr:from>
    <xdr:to>
      <xdr:col>11</xdr:col>
      <xdr:colOff>295276</xdr:colOff>
      <xdr:row>28</xdr:row>
      <xdr:rowOff>485775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1D0EB1DB-66DF-4B84-973B-0B6CCC30DE4E}"/>
            </a:ext>
          </a:extLst>
        </xdr:cNvPr>
        <xdr:cNvSpPr txBox="1"/>
      </xdr:nvSpPr>
      <xdr:spPr>
        <a:xfrm>
          <a:off x="8410576" y="4716779"/>
          <a:ext cx="3048000" cy="32937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  <a:spcAft>
              <a:spcPts val="2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 и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18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19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13</xdr:row>
      <xdr:rowOff>142407</xdr:rowOff>
    </xdr:from>
    <xdr:to>
      <xdr:col>11</xdr:col>
      <xdr:colOff>283813</xdr:colOff>
      <xdr:row>16</xdr:row>
      <xdr:rowOff>23521</xdr:rowOff>
    </xdr:to>
    <xdr:sp macro="" textlink="">
      <xdr:nvSpPr>
        <xdr:cNvPr id="10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2415B-BE1A-4009-9FA0-0F4253F5CAA2}"/>
            </a:ext>
          </a:extLst>
        </xdr:cNvPr>
        <xdr:cNvSpPr txBox="1"/>
      </xdr:nvSpPr>
      <xdr:spPr>
        <a:xfrm>
          <a:off x="8315325" y="4028607"/>
          <a:ext cx="3086100" cy="6240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ts val="1100"/>
            </a:lnSpc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B65536"/>
  <sheetViews>
    <sheetView showGridLines="0" showRowColHeaders="0" showZeros="0" tabSelected="1" showRuler="0" showWhiteSpace="0" zoomScaleNormal="100" zoomScaleSheetLayoutView="100" zoomScalePageLayoutView="96" workbookViewId="0">
      <selection activeCell="A2" sqref="A2:L3"/>
    </sheetView>
  </sheetViews>
  <sheetFormatPr defaultColWidth="0" defaultRowHeight="15.75" zeroHeight="1" x14ac:dyDescent="0.25"/>
  <cols>
    <col min="1" max="1" width="4.28515625" style="70" customWidth="1"/>
    <col min="2" max="2" width="36.85546875" style="17" customWidth="1"/>
    <col min="3" max="3" width="36" style="17" customWidth="1"/>
    <col min="4" max="4" width="14.28515625" style="17" customWidth="1"/>
    <col min="5" max="5" width="11.7109375" style="17" customWidth="1"/>
    <col min="6" max="6" width="11.28515625" style="17" customWidth="1"/>
    <col min="7" max="7" width="13" style="17" customWidth="1"/>
    <col min="8" max="9" width="9.7109375" style="1" customWidth="1"/>
    <col min="10" max="10" width="14.5703125" style="1" customWidth="1"/>
    <col min="11" max="11" width="7.28515625" style="1" customWidth="1"/>
    <col min="12" max="12" width="6.5703125" style="1" customWidth="1"/>
    <col min="13" max="13" width="12.7109375" style="1" hidden="1" customWidth="1"/>
    <col min="14" max="14" width="16.42578125" style="1" hidden="1" customWidth="1"/>
    <col min="15" max="15" width="17.140625" style="1" hidden="1" customWidth="1"/>
    <col min="16" max="16" width="15" style="1" hidden="1" customWidth="1"/>
    <col min="17" max="17" width="13.28515625" style="1" hidden="1" customWidth="1"/>
    <col min="18" max="18" width="10.42578125" style="1" hidden="1" customWidth="1"/>
    <col min="19" max="19" width="7.7109375" style="1" hidden="1" customWidth="1"/>
    <col min="20" max="20" width="25.85546875" style="1" hidden="1" customWidth="1"/>
    <col min="21" max="16384" width="9.140625" style="1" hidden="1"/>
  </cols>
  <sheetData>
    <row r="1" spans="1:184" s="3" customFormat="1" ht="19.5" customHeight="1" x14ac:dyDescent="0.25">
      <c r="A1" s="143" t="s">
        <v>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2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</row>
    <row r="2" spans="1:184" s="5" customFormat="1" ht="19.5" customHeight="1" x14ac:dyDescent="0.25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</row>
    <row r="3" spans="1:184" s="5" customFormat="1" ht="19.5" customHeight="1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</row>
    <row r="4" spans="1:184" s="5" customFormat="1" ht="19.5" customHeight="1" x14ac:dyDescent="0.3">
      <c r="A4" s="145" t="s">
        <v>46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2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</row>
    <row r="5" spans="1:184" s="5" customFormat="1" ht="19.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</row>
    <row r="6" spans="1:184" s="5" customFormat="1" ht="19.5" customHeight="1" x14ac:dyDescent="0.25">
      <c r="A6" s="122" t="s">
        <v>63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4" s="5" customFormat="1" ht="24" customHeight="1" x14ac:dyDescent="0.25">
      <c r="A7" s="146" t="s">
        <v>27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4" s="6" customFormat="1" ht="19.5" customHeight="1" x14ac:dyDescent="0.25">
      <c r="A8" s="10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</row>
    <row r="9" spans="1:184" s="6" customFormat="1" ht="30.75" customHeight="1" x14ac:dyDescent="0.25">
      <c r="A9" s="10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</row>
    <row r="10" spans="1:184" s="6" customFormat="1" ht="19.5" customHeight="1" x14ac:dyDescent="0.25">
      <c r="A10" s="101"/>
      <c r="B10" s="125" t="s">
        <v>52</v>
      </c>
      <c r="C10" s="125"/>
      <c r="D10" s="125"/>
      <c r="E10" s="125"/>
      <c r="F10" s="125"/>
      <c r="G10" s="125"/>
      <c r="H10" s="164"/>
      <c r="I10" s="164"/>
      <c r="J10" s="164"/>
      <c r="K10" s="164"/>
      <c r="L10" s="16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</row>
    <row r="11" spans="1:184" s="6" customFormat="1" ht="19.5" customHeight="1" x14ac:dyDescent="0.25">
      <c r="A11" s="101"/>
      <c r="B11" s="185" t="s">
        <v>62</v>
      </c>
      <c r="C11" s="185"/>
      <c r="D11" s="185"/>
      <c r="E11" s="185"/>
      <c r="F11" s="185"/>
      <c r="G11" s="185"/>
      <c r="H11" s="164"/>
      <c r="I11" s="164"/>
      <c r="J11" s="164"/>
      <c r="K11" s="164"/>
      <c r="L11" s="16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</row>
    <row r="12" spans="1:184" s="6" customFormat="1" ht="19.5" customHeight="1" x14ac:dyDescent="0.25">
      <c r="A12" s="101"/>
      <c r="B12" s="125" t="s">
        <v>53</v>
      </c>
      <c r="C12" s="125"/>
      <c r="D12" s="125"/>
      <c r="E12" s="125"/>
      <c r="F12" s="125"/>
      <c r="G12" s="125"/>
      <c r="H12" s="164"/>
      <c r="I12" s="164"/>
      <c r="J12" s="164"/>
      <c r="K12" s="164"/>
      <c r="L12" s="16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</row>
    <row r="13" spans="1:184" s="6" customFormat="1" ht="19.5" customHeight="1" x14ac:dyDescent="0.25">
      <c r="A13" s="101"/>
      <c r="B13" s="125" t="s">
        <v>54</v>
      </c>
      <c r="C13" s="125"/>
      <c r="D13" s="125"/>
      <c r="E13" s="125"/>
      <c r="F13" s="125"/>
      <c r="G13" s="125"/>
      <c r="H13" s="164"/>
      <c r="I13" s="164"/>
      <c r="J13" s="164"/>
      <c r="K13" s="164"/>
      <c r="L13" s="16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</row>
    <row r="14" spans="1:184" s="6" customFormat="1" ht="19.5" customHeight="1" x14ac:dyDescent="0.25">
      <c r="A14" s="101"/>
      <c r="B14" s="125" t="s">
        <v>55</v>
      </c>
      <c r="C14" s="125"/>
      <c r="D14" s="125"/>
      <c r="E14" s="125"/>
      <c r="F14" s="125"/>
      <c r="G14" s="125"/>
      <c r="H14" s="164"/>
      <c r="I14" s="164"/>
      <c r="J14" s="164"/>
      <c r="K14" s="164"/>
      <c r="L14" s="164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</row>
    <row r="15" spans="1:184" s="6" customFormat="1" ht="19.5" customHeight="1" x14ac:dyDescent="0.25">
      <c r="A15" s="101"/>
      <c r="B15" s="125" t="s">
        <v>56</v>
      </c>
      <c r="C15" s="125"/>
      <c r="D15" s="125"/>
      <c r="E15" s="125"/>
      <c r="F15" s="125"/>
      <c r="G15" s="125"/>
      <c r="H15" s="164"/>
      <c r="I15" s="164"/>
      <c r="J15" s="164"/>
      <c r="K15" s="164"/>
      <c r="L15" s="16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</row>
    <row r="16" spans="1:184" s="6" customFormat="1" ht="19.5" customHeight="1" x14ac:dyDescent="0.25">
      <c r="A16" s="101"/>
      <c r="B16" s="125" t="s">
        <v>57</v>
      </c>
      <c r="C16" s="125"/>
      <c r="D16" s="125"/>
      <c r="E16" s="125"/>
      <c r="F16" s="125"/>
      <c r="G16" s="125"/>
      <c r="H16" s="164"/>
      <c r="I16" s="164"/>
      <c r="J16" s="164"/>
      <c r="K16" s="164"/>
      <c r="L16" s="164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</row>
    <row r="17" spans="1:178" s="6" customFormat="1" ht="19.5" customHeight="1" x14ac:dyDescent="0.25">
      <c r="A17" s="101"/>
      <c r="B17" s="125" t="s">
        <v>58</v>
      </c>
      <c r="C17" s="125"/>
      <c r="D17" s="125"/>
      <c r="E17" s="125"/>
      <c r="F17" s="125"/>
      <c r="G17" s="125"/>
      <c r="H17" s="164"/>
      <c r="I17" s="164"/>
      <c r="J17" s="164"/>
      <c r="K17" s="164"/>
      <c r="L17" s="16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</row>
    <row r="18" spans="1:178" s="6" customFormat="1" ht="19.5" customHeight="1" x14ac:dyDescent="0.25">
      <c r="A18" s="101"/>
      <c r="B18" s="125" t="s">
        <v>59</v>
      </c>
      <c r="C18" s="125"/>
      <c r="D18" s="125"/>
      <c r="E18" s="125"/>
      <c r="F18" s="125"/>
      <c r="G18" s="125"/>
      <c r="H18" s="164"/>
      <c r="I18" s="164"/>
      <c r="J18" s="164"/>
      <c r="K18" s="164"/>
      <c r="L18" s="16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</row>
    <row r="19" spans="1:178" s="6" customFormat="1" ht="19.5" customHeight="1" x14ac:dyDescent="0.25">
      <c r="A19" s="101"/>
      <c r="B19" s="125" t="s">
        <v>69</v>
      </c>
      <c r="C19" s="125"/>
      <c r="D19" s="125"/>
      <c r="E19" s="125"/>
      <c r="F19" s="125"/>
      <c r="G19" s="125"/>
      <c r="H19" s="164"/>
      <c r="I19" s="164"/>
      <c r="J19" s="164"/>
      <c r="K19" s="164"/>
      <c r="L19" s="16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</row>
    <row r="20" spans="1:178" s="6" customFormat="1" ht="19.5" customHeight="1" x14ac:dyDescent="0.25">
      <c r="A20" s="101"/>
      <c r="B20" s="125" t="s">
        <v>70</v>
      </c>
      <c r="C20" s="125"/>
      <c r="D20" s="125"/>
      <c r="E20" s="125"/>
      <c r="F20" s="125"/>
      <c r="G20" s="125"/>
      <c r="H20" s="164"/>
      <c r="I20" s="164"/>
      <c r="J20" s="164"/>
      <c r="K20" s="164"/>
      <c r="L20" s="16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</row>
    <row r="21" spans="1:178" s="6" customFormat="1" ht="19.5" customHeight="1" x14ac:dyDescent="0.25">
      <c r="A21" s="101"/>
      <c r="B21" s="125" t="s">
        <v>71</v>
      </c>
      <c r="C21" s="125"/>
      <c r="D21" s="125"/>
      <c r="E21" s="125"/>
      <c r="F21" s="125"/>
      <c r="G21" s="125"/>
      <c r="H21" s="164"/>
      <c r="I21" s="164"/>
      <c r="J21" s="164"/>
      <c r="K21" s="164"/>
      <c r="L21" s="16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</row>
    <row r="22" spans="1:178" s="12" customFormat="1" ht="19.5" customHeight="1" x14ac:dyDescent="0.25">
      <c r="A22" s="101"/>
      <c r="B22" s="123"/>
      <c r="C22" s="123"/>
      <c r="D22" s="123"/>
      <c r="E22" s="123"/>
      <c r="F22" s="123"/>
      <c r="G22" s="123"/>
      <c r="H22" s="164"/>
      <c r="I22" s="164"/>
      <c r="J22" s="164"/>
      <c r="K22" s="164"/>
      <c r="L22" s="164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</row>
    <row r="23" spans="1:178" ht="19.5" customHeight="1" x14ac:dyDescent="0.2">
      <c r="A23" s="101"/>
      <c r="B23" s="123"/>
      <c r="C23" s="123"/>
      <c r="D23" s="123"/>
      <c r="E23" s="123"/>
      <c r="F23" s="123"/>
      <c r="G23" s="123"/>
      <c r="H23" s="164"/>
      <c r="I23" s="164"/>
      <c r="J23" s="164"/>
      <c r="K23" s="164"/>
      <c r="L23" s="16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</row>
    <row r="24" spans="1:178" ht="19.5" customHeight="1" x14ac:dyDescent="0.2">
      <c r="A24" s="101"/>
      <c r="B24" s="123"/>
      <c r="C24" s="123"/>
      <c r="D24" s="123"/>
      <c r="E24" s="123"/>
      <c r="F24" s="123"/>
      <c r="G24" s="123"/>
      <c r="H24" s="164"/>
      <c r="I24" s="164"/>
      <c r="J24" s="164"/>
      <c r="K24" s="164"/>
      <c r="L24" s="1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</row>
    <row r="25" spans="1:178" ht="19.5" customHeight="1" x14ac:dyDescent="0.2">
      <c r="A25" s="101"/>
      <c r="B25" s="123"/>
      <c r="C25" s="123"/>
      <c r="D25" s="123"/>
      <c r="E25" s="123"/>
      <c r="F25" s="123"/>
      <c r="G25" s="123"/>
      <c r="H25" s="164"/>
      <c r="I25" s="164"/>
      <c r="J25" s="164"/>
      <c r="K25" s="164"/>
      <c r="L25" s="164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</row>
    <row r="26" spans="1:178" ht="26.25" customHeight="1" x14ac:dyDescent="0.2">
      <c r="A26" s="101"/>
      <c r="B26" s="159" t="s">
        <v>33</v>
      </c>
      <c r="C26" s="160"/>
      <c r="D26" s="58"/>
      <c r="E26" s="187"/>
      <c r="F26" s="188"/>
      <c r="G26" s="188"/>
      <c r="H26" s="164"/>
      <c r="I26" s="164"/>
      <c r="J26" s="164"/>
      <c r="K26" s="164"/>
      <c r="L26" s="1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</row>
    <row r="27" spans="1:178" ht="26.25" customHeight="1" x14ac:dyDescent="0.2">
      <c r="A27" s="101"/>
      <c r="B27" s="159" t="s">
        <v>32</v>
      </c>
      <c r="C27" s="160"/>
      <c r="D27" s="59"/>
      <c r="E27" s="187"/>
      <c r="F27" s="188"/>
      <c r="G27" s="188"/>
      <c r="H27" s="164"/>
      <c r="I27" s="164"/>
      <c r="J27" s="164"/>
      <c r="K27" s="164"/>
      <c r="L27" s="164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</row>
    <row r="28" spans="1:178" s="9" customFormat="1" ht="18.75" customHeight="1" x14ac:dyDescent="0.2">
      <c r="A28" s="101"/>
      <c r="B28" s="165"/>
      <c r="C28" s="165"/>
      <c r="D28" s="165"/>
      <c r="E28" s="165"/>
      <c r="F28" s="165"/>
      <c r="G28" s="165"/>
      <c r="H28" s="164"/>
      <c r="I28" s="164"/>
      <c r="J28" s="164"/>
      <c r="K28" s="164"/>
      <c r="L28" s="164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</row>
    <row r="29" spans="1:178" s="9" customFormat="1" ht="39.75" customHeight="1" x14ac:dyDescent="0.25">
      <c r="A29" s="101"/>
      <c r="B29" s="123"/>
      <c r="C29" s="123"/>
      <c r="D29" s="123"/>
      <c r="E29" s="123"/>
      <c r="F29" s="123"/>
      <c r="G29" s="123"/>
      <c r="H29" s="164"/>
      <c r="I29" s="164"/>
      <c r="J29" s="164"/>
      <c r="K29" s="164"/>
      <c r="L29" s="164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</row>
    <row r="30" spans="1:178" ht="37.5" customHeight="1" x14ac:dyDescent="0.25">
      <c r="B30" s="126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</row>
    <row r="31" spans="1:178" s="18" customFormat="1" ht="15.75" customHeight="1" x14ac:dyDescent="0.25">
      <c r="A31" s="101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</row>
    <row r="32" spans="1:178" s="13" customFormat="1" ht="26.25" customHeight="1" x14ac:dyDescent="0.2">
      <c r="A32" s="101"/>
      <c r="B32" s="124" t="s">
        <v>30</v>
      </c>
      <c r="C32" s="124"/>
      <c r="D32" s="124"/>
      <c r="E32" s="124"/>
      <c r="F32" s="124"/>
      <c r="G32" s="124"/>
      <c r="H32" s="172"/>
      <c r="I32" s="173" t="s">
        <v>51</v>
      </c>
      <c r="J32" s="173"/>
      <c r="K32" s="173"/>
      <c r="L32" s="17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</row>
    <row r="33" spans="1:180" ht="28.5" customHeight="1" x14ac:dyDescent="0.2">
      <c r="A33" s="101"/>
      <c r="B33" s="128" t="s">
        <v>24</v>
      </c>
      <c r="C33" s="129"/>
      <c r="D33" s="171" t="s">
        <v>3</v>
      </c>
      <c r="E33" s="171"/>
      <c r="F33" s="171"/>
      <c r="G33" s="171"/>
      <c r="H33" s="172"/>
      <c r="I33" s="173"/>
      <c r="J33" s="173"/>
      <c r="K33" s="173"/>
      <c r="L33" s="17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</row>
    <row r="34" spans="1:180" ht="28.5" customHeight="1" thickBot="1" x14ac:dyDescent="0.25">
      <c r="A34" s="101"/>
      <c r="B34" s="136" t="s">
        <v>44</v>
      </c>
      <c r="C34" s="136"/>
      <c r="D34" s="133" t="s">
        <v>42</v>
      </c>
      <c r="E34" s="133"/>
      <c r="F34" s="133"/>
      <c r="G34" s="133"/>
      <c r="H34" s="172"/>
      <c r="I34" s="173"/>
      <c r="J34" s="173"/>
      <c r="K34" s="173"/>
      <c r="L34" s="17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</row>
    <row r="35" spans="1:180" ht="39" customHeight="1" x14ac:dyDescent="0.2">
      <c r="A35" s="101"/>
      <c r="B35" s="170"/>
      <c r="C35" s="36" t="s">
        <v>2</v>
      </c>
      <c r="D35" s="37" t="s">
        <v>36</v>
      </c>
      <c r="E35" s="174" t="s">
        <v>29</v>
      </c>
      <c r="F35" s="174"/>
      <c r="G35" s="36" t="s">
        <v>41</v>
      </c>
      <c r="H35" s="172"/>
      <c r="I35" s="173"/>
      <c r="J35" s="173"/>
      <c r="K35" s="173"/>
      <c r="L35" s="173"/>
      <c r="M35" s="24"/>
      <c r="N35" s="16"/>
      <c r="O35" s="8"/>
      <c r="P35" s="33" t="s">
        <v>67</v>
      </c>
      <c r="Q35" s="147" t="s">
        <v>66</v>
      </c>
      <c r="R35" s="148"/>
      <c r="S35" s="149"/>
      <c r="T35" s="33" t="s">
        <v>73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</row>
    <row r="36" spans="1:180" ht="26.25" customHeight="1" thickBot="1" x14ac:dyDescent="0.25">
      <c r="A36" s="101"/>
      <c r="B36" s="170"/>
      <c r="C36" s="44"/>
      <c r="D36" s="45">
        <v>12</v>
      </c>
      <c r="E36" s="167">
        <v>0.2</v>
      </c>
      <c r="F36" s="167"/>
      <c r="G36" s="57">
        <f>D36-(D36*20/100)</f>
        <v>9.6</v>
      </c>
      <c r="H36" s="172"/>
      <c r="I36" s="173"/>
      <c r="J36" s="173"/>
      <c r="K36" s="173"/>
      <c r="L36" s="173"/>
      <c r="M36" s="2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</row>
    <row r="37" spans="1:180" ht="23.25" customHeight="1" thickBot="1" x14ac:dyDescent="0.25">
      <c r="A37" s="101"/>
      <c r="B37" s="161">
        <f>IF($C$36&gt;9,$P$35,IF(AND($C$36&gt;0,$C$36&lt;10),$Q$35,0))</f>
        <v>0</v>
      </c>
      <c r="C37" s="161"/>
      <c r="D37" s="131" t="s">
        <v>47</v>
      </c>
      <c r="E37" s="132"/>
      <c r="F37" s="132"/>
      <c r="G37" s="60">
        <f>C36*G36</f>
        <v>0</v>
      </c>
      <c r="H37" s="172"/>
      <c r="I37" s="173"/>
      <c r="J37" s="173"/>
      <c r="K37" s="173"/>
      <c r="L37" s="173"/>
      <c r="M37" s="49">
        <v>6</v>
      </c>
      <c r="N37" s="50">
        <f>IF(E41=0.5,M37/2,IF(E41=1,0,0))</f>
        <v>0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</row>
    <row r="38" spans="1:180" ht="44.25" customHeight="1" x14ac:dyDescent="0.2">
      <c r="A38" s="101"/>
      <c r="B38" s="162"/>
      <c r="C38" s="162"/>
      <c r="D38" s="163"/>
      <c r="E38" s="163"/>
      <c r="F38" s="163"/>
      <c r="G38" s="163"/>
      <c r="H38" s="161"/>
      <c r="I38" s="161"/>
      <c r="J38" s="161"/>
      <c r="K38" s="161"/>
      <c r="L38" s="161"/>
      <c r="M38" s="15">
        <v>7.5</v>
      </c>
      <c r="N38" s="50">
        <f>IF(E42=0.5,M38/2,IF(E42=1,0,0))</f>
        <v>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</row>
    <row r="39" spans="1:180" ht="28.5" customHeight="1" x14ac:dyDescent="0.2">
      <c r="A39" s="101"/>
      <c r="B39" s="124" t="s">
        <v>40</v>
      </c>
      <c r="C39" s="124"/>
      <c r="D39" s="124"/>
      <c r="E39" s="124"/>
      <c r="F39" s="124"/>
      <c r="G39" s="124"/>
      <c r="H39" s="38"/>
      <c r="I39" s="108" t="s">
        <v>61</v>
      </c>
      <c r="J39" s="108"/>
      <c r="K39" s="108"/>
      <c r="L39" s="10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</row>
    <row r="40" spans="1:180" ht="31.5" customHeight="1" x14ac:dyDescent="0.2">
      <c r="A40" s="101"/>
      <c r="B40" s="76" t="s">
        <v>24</v>
      </c>
      <c r="C40" s="76" t="s">
        <v>3</v>
      </c>
      <c r="D40" s="76" t="s">
        <v>2</v>
      </c>
      <c r="E40" s="152" t="s">
        <v>29</v>
      </c>
      <c r="F40" s="152"/>
      <c r="G40" s="36" t="s">
        <v>41</v>
      </c>
      <c r="H40" s="38"/>
      <c r="I40" s="108"/>
      <c r="J40" s="108"/>
      <c r="K40" s="108"/>
      <c r="L40" s="10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</row>
    <row r="41" spans="1:180" ht="35.25" customHeight="1" x14ac:dyDescent="0.2">
      <c r="A41" s="101"/>
      <c r="B41" s="77" t="s">
        <v>44</v>
      </c>
      <c r="C41" s="77" t="s">
        <v>74</v>
      </c>
      <c r="D41" s="78"/>
      <c r="E41" s="87">
        <f>IF($C$36=0,0,IF(AND($C$36&gt;0,$C$36&lt;10),0.5,IF($C$36&gt;9,1,0)))</f>
        <v>0</v>
      </c>
      <c r="F41" s="87"/>
      <c r="G41" s="75">
        <f>D41*N42</f>
        <v>0</v>
      </c>
      <c r="H41" s="62"/>
      <c r="I41" s="108"/>
      <c r="J41" s="108"/>
      <c r="K41" s="108"/>
      <c r="L41" s="10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</row>
    <row r="42" spans="1:180" ht="44.25" customHeight="1" thickBot="1" x14ac:dyDescent="0.25">
      <c r="A42" s="101"/>
      <c r="B42" s="77" t="s">
        <v>38</v>
      </c>
      <c r="C42" s="77" t="s">
        <v>74</v>
      </c>
      <c r="D42" s="79"/>
      <c r="E42" s="88">
        <f>IF($C$36=0,0,IF(AND($C$36&gt;0,$C$36&lt;10),0.5,IF($C$36&gt;9,1,0)))</f>
        <v>0</v>
      </c>
      <c r="F42" s="88"/>
      <c r="G42" s="80">
        <f>D42*N43</f>
        <v>0</v>
      </c>
      <c r="H42" s="62"/>
      <c r="I42" s="108"/>
      <c r="J42" s="108"/>
      <c r="K42" s="108"/>
      <c r="L42" s="108"/>
      <c r="M42" s="31" t="s">
        <v>28</v>
      </c>
      <c r="N42" s="20">
        <f>IF(E41=0.5,6,IF(E41=1,0,0))</f>
        <v>0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</row>
    <row r="43" spans="1:180" ht="30.75" customHeight="1" thickBot="1" x14ac:dyDescent="0.25">
      <c r="A43" s="101"/>
      <c r="B43" s="153">
        <f>IF($C$36&gt;9,$T$35,0)</f>
        <v>0</v>
      </c>
      <c r="C43" s="153"/>
      <c r="D43" s="118" t="s">
        <v>47</v>
      </c>
      <c r="E43" s="119"/>
      <c r="F43" s="119"/>
      <c r="G43" s="81">
        <f>SUM(G41:G42)</f>
        <v>0</v>
      </c>
      <c r="H43" s="134"/>
      <c r="I43" s="134"/>
      <c r="J43" s="134"/>
      <c r="K43" s="134"/>
      <c r="L43" s="134"/>
      <c r="M43" s="34" t="s">
        <v>38</v>
      </c>
      <c r="N43" s="20">
        <f>IF(E42=0.5,7.5,IF(E42=1,0,0))</f>
        <v>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</row>
    <row r="44" spans="1:180" s="35" customFormat="1" ht="41.25" customHeight="1" x14ac:dyDescent="0.25">
      <c r="A44" s="101"/>
      <c r="B44" s="168"/>
      <c r="C44" s="168"/>
      <c r="D44" s="168"/>
      <c r="E44" s="168"/>
      <c r="F44" s="168"/>
      <c r="G44" s="168"/>
      <c r="H44" s="134"/>
      <c r="I44" s="134"/>
      <c r="J44" s="134"/>
      <c r="K44" s="134"/>
      <c r="L44" s="134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</row>
    <row r="45" spans="1:180" s="35" customFormat="1" ht="44.25" customHeight="1" x14ac:dyDescent="0.2">
      <c r="A45" s="101"/>
      <c r="B45" s="112" t="s">
        <v>75</v>
      </c>
      <c r="C45" s="112"/>
      <c r="D45" s="112"/>
      <c r="E45" s="112"/>
      <c r="F45" s="112"/>
      <c r="G45" s="112"/>
      <c r="H45" s="134"/>
      <c r="I45" s="134"/>
      <c r="J45" s="134"/>
      <c r="K45" s="134"/>
      <c r="L45" s="13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</row>
    <row r="46" spans="1:180" s="35" customFormat="1" ht="57.75" customHeight="1" x14ac:dyDescent="0.2">
      <c r="A46" s="101"/>
      <c r="B46" s="112"/>
      <c r="C46" s="112"/>
      <c r="D46" s="112"/>
      <c r="E46" s="112"/>
      <c r="F46" s="112"/>
      <c r="G46" s="112"/>
      <c r="H46" s="134"/>
      <c r="I46" s="134"/>
      <c r="J46" s="134"/>
      <c r="K46" s="134"/>
      <c r="L46" s="134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</row>
    <row r="47" spans="1:180" ht="27.75" customHeight="1" x14ac:dyDescent="0.2">
      <c r="A47" s="101"/>
      <c r="B47" s="169"/>
      <c r="C47" s="169"/>
      <c r="D47" s="169"/>
      <c r="E47" s="169"/>
      <c r="F47" s="169"/>
      <c r="G47" s="169"/>
      <c r="H47" s="134"/>
      <c r="I47" s="134"/>
      <c r="J47" s="134"/>
      <c r="K47" s="134"/>
      <c r="L47" s="13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</row>
    <row r="48" spans="1:180" ht="39.75" customHeight="1" x14ac:dyDescent="0.2">
      <c r="A48" s="120" t="s">
        <v>76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</row>
    <row r="49" spans="1:180" ht="28.5" customHeight="1" x14ac:dyDescent="0.2">
      <c r="A49" s="127"/>
      <c r="B49" s="92" t="s">
        <v>31</v>
      </c>
      <c r="C49" s="93"/>
      <c r="D49" s="93"/>
      <c r="E49" s="93"/>
      <c r="F49" s="93"/>
      <c r="G49" s="94"/>
      <c r="H49" s="134"/>
      <c r="I49" s="135" t="s">
        <v>77</v>
      </c>
      <c r="J49" s="135"/>
      <c r="K49" s="135"/>
      <c r="L49" s="13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</row>
    <row r="50" spans="1:180" ht="30.75" customHeight="1" x14ac:dyDescent="0.2">
      <c r="A50" s="127"/>
      <c r="B50" s="73" t="s">
        <v>1</v>
      </c>
      <c r="C50" s="39" t="s">
        <v>24</v>
      </c>
      <c r="D50" s="95" t="s">
        <v>3</v>
      </c>
      <c r="E50" s="96"/>
      <c r="F50" s="96"/>
      <c r="G50" s="97"/>
      <c r="H50" s="134"/>
      <c r="I50" s="135"/>
      <c r="J50" s="135"/>
      <c r="K50" s="135"/>
      <c r="L50" s="13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</row>
    <row r="51" spans="1:180" s="21" customFormat="1" ht="28.5" customHeight="1" x14ac:dyDescent="0.2">
      <c r="A51" s="127"/>
      <c r="B51" s="40">
        <v>1</v>
      </c>
      <c r="C51" s="41" t="s">
        <v>34</v>
      </c>
      <c r="D51" s="98" t="s">
        <v>25</v>
      </c>
      <c r="E51" s="99"/>
      <c r="F51" s="99"/>
      <c r="G51" s="100"/>
      <c r="H51" s="134"/>
      <c r="I51" s="135"/>
      <c r="J51" s="135"/>
      <c r="K51" s="135"/>
      <c r="L51" s="135"/>
    </row>
    <row r="52" spans="1:180" ht="25.5" customHeight="1" x14ac:dyDescent="0.2">
      <c r="A52" s="127"/>
      <c r="B52" s="40">
        <v>2</v>
      </c>
      <c r="C52" s="41" t="s">
        <v>35</v>
      </c>
      <c r="D52" s="98" t="s">
        <v>26</v>
      </c>
      <c r="E52" s="99"/>
      <c r="F52" s="99"/>
      <c r="G52" s="100"/>
      <c r="H52" s="134"/>
      <c r="I52" s="135"/>
      <c r="J52" s="135"/>
      <c r="K52" s="135"/>
      <c r="L52" s="135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</row>
    <row r="53" spans="1:180" ht="40.5" customHeight="1" x14ac:dyDescent="0.2">
      <c r="A53" s="127"/>
      <c r="B53" s="110"/>
      <c r="C53" s="36" t="s">
        <v>2</v>
      </c>
      <c r="D53" s="42" t="s">
        <v>19</v>
      </c>
      <c r="E53" s="121" t="s">
        <v>18</v>
      </c>
      <c r="F53" s="121" t="s">
        <v>22</v>
      </c>
      <c r="G53" s="43" t="s">
        <v>41</v>
      </c>
      <c r="H53" s="134"/>
      <c r="I53" s="135"/>
      <c r="J53" s="135"/>
      <c r="K53" s="135"/>
      <c r="L53" s="135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</row>
    <row r="54" spans="1:180" ht="33.75" customHeight="1" thickBot="1" x14ac:dyDescent="0.25">
      <c r="A54" s="127"/>
      <c r="B54" s="111"/>
      <c r="C54" s="44"/>
      <c r="D54" s="45">
        <v>12.8</v>
      </c>
      <c r="E54" s="141">
        <v>0.2</v>
      </c>
      <c r="F54" s="142"/>
      <c r="G54" s="45">
        <f>D54-(D54*20/100)</f>
        <v>10.24</v>
      </c>
      <c r="H54" s="134"/>
      <c r="I54" s="86"/>
      <c r="J54" s="86"/>
      <c r="K54" s="86"/>
      <c r="L54" s="86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</row>
    <row r="55" spans="1:180" ht="39" customHeight="1" thickBot="1" x14ac:dyDescent="0.25">
      <c r="A55" s="127"/>
      <c r="B55" s="137">
        <f>IF($C$54&gt;9,$P$35,IF(AND($C$54&gt;0,$C$54&lt;10),$Q$35,0))</f>
        <v>0</v>
      </c>
      <c r="C55" s="137"/>
      <c r="D55" s="113" t="s">
        <v>47</v>
      </c>
      <c r="E55" s="114"/>
      <c r="F55" s="114"/>
      <c r="G55" s="61">
        <f>C54*G54</f>
        <v>0</v>
      </c>
      <c r="H55" s="134"/>
      <c r="I55" s="86"/>
      <c r="J55" s="86"/>
      <c r="K55" s="86"/>
      <c r="L55" s="86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</row>
    <row r="56" spans="1:180" ht="19.5" customHeight="1" x14ac:dyDescent="0.2">
      <c r="A56" s="127"/>
      <c r="B56" s="137"/>
      <c r="C56" s="137"/>
      <c r="D56" s="140"/>
      <c r="E56" s="140"/>
      <c r="F56" s="140"/>
      <c r="G56" s="140"/>
      <c r="H56" s="134"/>
      <c r="I56" s="86"/>
      <c r="J56" s="86"/>
      <c r="K56" s="86"/>
      <c r="L56" s="86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</row>
    <row r="57" spans="1:180" ht="27" customHeight="1" x14ac:dyDescent="0.2">
      <c r="A57" s="127"/>
      <c r="B57" s="138"/>
      <c r="C57" s="138"/>
      <c r="D57" s="138"/>
      <c r="E57" s="138"/>
      <c r="F57" s="138"/>
      <c r="G57" s="138"/>
      <c r="H57" s="134"/>
      <c r="I57" s="86"/>
      <c r="J57" s="86"/>
      <c r="K57" s="86"/>
      <c r="L57" s="86"/>
      <c r="M57" s="25"/>
      <c r="N57" s="16">
        <f>C54</f>
        <v>0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</row>
    <row r="58" spans="1:180" ht="16.5" customHeight="1" x14ac:dyDescent="0.2">
      <c r="A58" s="127"/>
      <c r="B58" s="139"/>
      <c r="C58" s="139"/>
      <c r="D58" s="139"/>
      <c r="E58" s="139"/>
      <c r="F58" s="139"/>
      <c r="G58" s="139"/>
      <c r="H58" s="134"/>
      <c r="I58" s="86"/>
      <c r="J58" s="86"/>
      <c r="K58" s="86"/>
      <c r="L58" s="8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</row>
    <row r="59" spans="1:180" ht="26.25" customHeight="1" x14ac:dyDescent="0.2">
      <c r="A59" s="127"/>
      <c r="B59" s="155" t="s">
        <v>40</v>
      </c>
      <c r="C59" s="155"/>
      <c r="D59" s="155"/>
      <c r="E59" s="155"/>
      <c r="F59" s="155"/>
      <c r="G59" s="155"/>
      <c r="H59" s="134"/>
      <c r="I59" s="151" t="s">
        <v>78</v>
      </c>
      <c r="J59" s="151"/>
      <c r="K59" s="151"/>
      <c r="L59" s="151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</row>
    <row r="60" spans="1:180" ht="30.75" customHeight="1" x14ac:dyDescent="0.2">
      <c r="A60" s="127"/>
      <c r="B60" s="48" t="s">
        <v>24</v>
      </c>
      <c r="C60" s="48" t="s">
        <v>3</v>
      </c>
      <c r="D60" s="48" t="s">
        <v>2</v>
      </c>
      <c r="E60" s="166" t="s">
        <v>29</v>
      </c>
      <c r="F60" s="166"/>
      <c r="G60" s="48" t="s">
        <v>36</v>
      </c>
      <c r="H60" s="134"/>
      <c r="I60" s="151"/>
      <c r="J60" s="151"/>
      <c r="K60" s="151"/>
      <c r="L60" s="151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</row>
    <row r="61" spans="1:180" ht="39" customHeight="1" x14ac:dyDescent="0.2">
      <c r="A61" s="127"/>
      <c r="B61" s="74" t="s">
        <v>48</v>
      </c>
      <c r="C61" s="74" t="s">
        <v>79</v>
      </c>
      <c r="D61" s="78"/>
      <c r="E61" s="87">
        <f>IF($C$54=0,0,IF(AND($C$54&gt;0,$C$54&lt;10),0.5,IF($C$54&gt;9,1,0)))</f>
        <v>0</v>
      </c>
      <c r="F61" s="87"/>
      <c r="G61" s="75">
        <f>D61*O61</f>
        <v>0</v>
      </c>
      <c r="H61" s="134"/>
      <c r="I61" s="151"/>
      <c r="J61" s="151"/>
      <c r="K61" s="151"/>
      <c r="L61" s="151"/>
      <c r="M61" s="51" t="s">
        <v>80</v>
      </c>
      <c r="N61" s="8">
        <v>12.8</v>
      </c>
      <c r="O61" s="52">
        <f>IF($E$61=0.5,N61/2,IF($E$61=1,0,0))</f>
        <v>0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</row>
    <row r="62" spans="1:180" ht="46.5" customHeight="1" thickBot="1" x14ac:dyDescent="0.25">
      <c r="A62" s="127"/>
      <c r="B62" s="74" t="s">
        <v>49</v>
      </c>
      <c r="C62" s="74" t="s">
        <v>79</v>
      </c>
      <c r="D62" s="79"/>
      <c r="E62" s="88">
        <f>IF($C$54=0,0,IF(AND($C$54&gt;0,$C$54&lt;10),0.5,IF($C$54&gt;9,1,0)))</f>
        <v>0</v>
      </c>
      <c r="F62" s="88"/>
      <c r="G62" s="80">
        <f>D62*O62</f>
        <v>0</v>
      </c>
      <c r="H62" s="134"/>
      <c r="I62" s="151"/>
      <c r="J62" s="151"/>
      <c r="K62" s="151"/>
      <c r="L62" s="151"/>
      <c r="M62" s="51" t="s">
        <v>81</v>
      </c>
      <c r="N62" s="8">
        <v>6</v>
      </c>
      <c r="O62" s="52">
        <f>IF($E$61=0.5,N62/2,IF($E$61=1,0,0))</f>
        <v>0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</row>
    <row r="63" spans="1:180" ht="44.25" customHeight="1" thickBot="1" x14ac:dyDescent="0.25">
      <c r="A63" s="127"/>
      <c r="B63" s="23">
        <v>0</v>
      </c>
      <c r="C63" s="23"/>
      <c r="D63" s="113" t="s">
        <v>47</v>
      </c>
      <c r="E63" s="114"/>
      <c r="F63" s="150"/>
      <c r="G63" s="82">
        <f>SUM(G61:G62)</f>
        <v>0</v>
      </c>
      <c r="H63" s="134"/>
      <c r="I63" s="151"/>
      <c r="J63" s="151"/>
      <c r="K63" s="151"/>
      <c r="L63" s="151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</row>
    <row r="64" spans="1:180" ht="15.75" customHeight="1" x14ac:dyDescent="0.2">
      <c r="A64" s="127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</row>
    <row r="65" spans="1:180" ht="21.75" customHeight="1" x14ac:dyDescent="0.2">
      <c r="A65" s="127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8"/>
      <c r="N65" s="8"/>
      <c r="O65" s="8"/>
      <c r="P65" s="8"/>
      <c r="Q65" s="15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</row>
    <row r="66" spans="1:180" ht="31.5" customHeight="1" x14ac:dyDescent="0.2">
      <c r="A66" s="91" t="s">
        <v>60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</row>
    <row r="67" spans="1:180" ht="69.75" customHeight="1" x14ac:dyDescent="0.2">
      <c r="A67" s="90" t="s">
        <v>68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</row>
    <row r="68" spans="1:180" ht="27.75" customHeight="1" x14ac:dyDescent="0.2">
      <c r="A68" s="130" t="s">
        <v>39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</row>
    <row r="69" spans="1:180" s="27" customFormat="1" ht="50.25" customHeight="1" x14ac:dyDescent="0.25">
      <c r="A69" s="89" t="s">
        <v>1</v>
      </c>
      <c r="B69" s="89" t="s">
        <v>21</v>
      </c>
      <c r="C69" s="89" t="s">
        <v>3</v>
      </c>
      <c r="D69" s="115" t="s">
        <v>20</v>
      </c>
      <c r="E69" s="115" t="s">
        <v>2</v>
      </c>
      <c r="F69" s="115" t="s">
        <v>50</v>
      </c>
      <c r="G69" s="89" t="s">
        <v>37</v>
      </c>
      <c r="H69" s="89"/>
      <c r="I69" s="89"/>
      <c r="J69" s="115" t="s">
        <v>23</v>
      </c>
      <c r="K69" s="115"/>
      <c r="L69" s="115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</row>
    <row r="70" spans="1:180" s="28" customFormat="1" ht="24.75" customHeight="1" thickBot="1" x14ac:dyDescent="0.25">
      <c r="A70" s="89"/>
      <c r="B70" s="89"/>
      <c r="C70" s="89"/>
      <c r="D70" s="115"/>
      <c r="E70" s="115"/>
      <c r="F70" s="115"/>
      <c r="G70" s="69" t="s">
        <v>2</v>
      </c>
      <c r="H70" s="71" t="s">
        <v>43</v>
      </c>
      <c r="I70" s="71" t="s">
        <v>36</v>
      </c>
      <c r="J70" s="115"/>
      <c r="K70" s="115"/>
      <c r="L70" s="115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</row>
    <row r="71" spans="1:180" ht="20.100000000000001" customHeight="1" thickBot="1" x14ac:dyDescent="0.25">
      <c r="A71" s="31">
        <v>1</v>
      </c>
      <c r="B71" s="46" t="s">
        <v>34</v>
      </c>
      <c r="C71" s="64" t="s">
        <v>25</v>
      </c>
      <c r="D71" s="63">
        <v>5.9</v>
      </c>
      <c r="E71" s="65"/>
      <c r="F71" s="66">
        <f>(D71*E71)-(D71*E71*20/100)</f>
        <v>0</v>
      </c>
      <c r="G71" s="67"/>
      <c r="H71" s="68">
        <f>IF(G71=0,0,IF(AND(E71&gt;0,E71&lt;10),0.5,IF(E71&gt;9,1,0)))</f>
        <v>0</v>
      </c>
      <c r="I71" s="63">
        <f>N71</f>
        <v>0</v>
      </c>
      <c r="J71" s="85">
        <f>F71+(G71*I71)</f>
        <v>0</v>
      </c>
      <c r="K71" s="85"/>
      <c r="L71" s="85"/>
      <c r="M71" s="49">
        <v>5.9</v>
      </c>
      <c r="N71" s="30">
        <f>IF(H71=0.5,M71/2,IF(H71=1,0,0))</f>
        <v>0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</row>
    <row r="72" spans="1:180" ht="20.100000000000001" customHeight="1" thickBot="1" x14ac:dyDescent="0.25">
      <c r="A72" s="31">
        <v>2</v>
      </c>
      <c r="B72" s="46" t="s">
        <v>35</v>
      </c>
      <c r="C72" s="64" t="s">
        <v>26</v>
      </c>
      <c r="D72" s="63">
        <v>6.9</v>
      </c>
      <c r="E72" s="65"/>
      <c r="F72" s="66">
        <f t="shared" ref="F72:F82" si="0">(D72*E72)-(D72*E72*20/100)</f>
        <v>0</v>
      </c>
      <c r="G72" s="67"/>
      <c r="H72" s="68">
        <f t="shared" ref="H72:H82" si="1">IF(G72=0,0,IF(AND(E72&gt;0,E72&lt;10),0.5,IF(E72&gt;9,1,0)))</f>
        <v>0</v>
      </c>
      <c r="I72" s="63">
        <f t="shared" ref="I72:I82" si="2">N72</f>
        <v>0</v>
      </c>
      <c r="J72" s="85">
        <f t="shared" ref="J72:J82" si="3">F72+(G72*I72)</f>
        <v>0</v>
      </c>
      <c r="K72" s="85"/>
      <c r="L72" s="85"/>
      <c r="M72" s="53">
        <v>6.9</v>
      </c>
      <c r="N72" s="30">
        <f>IF(H72=0.5,M72/2,IF(H72=1,0,0))</f>
        <v>0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</row>
    <row r="73" spans="1:180" ht="34.5" customHeight="1" thickBot="1" x14ac:dyDescent="0.25">
      <c r="A73" s="31">
        <v>3</v>
      </c>
      <c r="B73" s="46" t="s">
        <v>38</v>
      </c>
      <c r="C73" s="47" t="s">
        <v>82</v>
      </c>
      <c r="D73" s="63">
        <v>15</v>
      </c>
      <c r="E73" s="65"/>
      <c r="F73" s="66">
        <f t="shared" si="0"/>
        <v>0</v>
      </c>
      <c r="G73" s="67"/>
      <c r="H73" s="68">
        <f>IF(G73=0,0,IF(AND(E73&gt;0,E73&lt;10),0.5,IF(E73&gt;9,1,0)))</f>
        <v>0</v>
      </c>
      <c r="I73" s="63">
        <f>N73</f>
        <v>0</v>
      </c>
      <c r="J73" s="85">
        <f>F73+(G73*I73)</f>
        <v>0</v>
      </c>
      <c r="K73" s="85"/>
      <c r="L73" s="85"/>
      <c r="M73" s="53">
        <v>15</v>
      </c>
      <c r="N73" s="30">
        <f>IF(H73=0.5,M73/2,IF(H73=1,0,0))</f>
        <v>0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</row>
    <row r="74" spans="1:180" ht="36" customHeight="1" thickBot="1" x14ac:dyDescent="0.25">
      <c r="A74" s="31">
        <v>4</v>
      </c>
      <c r="B74" s="46" t="s">
        <v>49</v>
      </c>
      <c r="C74" s="64" t="s">
        <v>45</v>
      </c>
      <c r="D74" s="63">
        <v>6</v>
      </c>
      <c r="E74" s="65"/>
      <c r="F74" s="66">
        <f t="shared" si="0"/>
        <v>0</v>
      </c>
      <c r="G74" s="67"/>
      <c r="H74" s="68">
        <f>IF(G74=0,0,IF(AND(E74&gt;0,E74&lt;10),0.5,IF(E74&gt;9,1,0)))</f>
        <v>0</v>
      </c>
      <c r="I74" s="63">
        <f>N74</f>
        <v>0</v>
      </c>
      <c r="J74" s="85">
        <f>F74+(G74*I74)</f>
        <v>0</v>
      </c>
      <c r="K74" s="85"/>
      <c r="L74" s="85"/>
      <c r="M74" s="53">
        <v>6</v>
      </c>
      <c r="N74" s="30">
        <f>IF(H74=0.5,M74/2,IF(H74=1,0,0))</f>
        <v>0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</row>
    <row r="75" spans="1:180" ht="30.75" thickBot="1" x14ac:dyDescent="0.25">
      <c r="A75" s="31">
        <v>5</v>
      </c>
      <c r="B75" s="46" t="s">
        <v>64</v>
      </c>
      <c r="C75" s="64" t="s">
        <v>65</v>
      </c>
      <c r="D75" s="63">
        <v>12</v>
      </c>
      <c r="E75" s="65"/>
      <c r="F75" s="66">
        <f t="shared" si="0"/>
        <v>0</v>
      </c>
      <c r="G75" s="67"/>
      <c r="H75" s="68">
        <f t="shared" si="1"/>
        <v>0</v>
      </c>
      <c r="I75" s="63">
        <f t="shared" si="2"/>
        <v>0</v>
      </c>
      <c r="J75" s="85">
        <f>F75+(G75*I75)</f>
        <v>0</v>
      </c>
      <c r="K75" s="85"/>
      <c r="L75" s="85"/>
      <c r="M75" s="53">
        <v>12</v>
      </c>
      <c r="N75" s="30">
        <f>IF(H75=0.5,M75/2,IF(H75=1,0,0))</f>
        <v>0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</row>
    <row r="76" spans="1:180" ht="20.100000000000001" customHeight="1" thickBot="1" x14ac:dyDescent="0.25">
      <c r="A76" s="31">
        <v>6</v>
      </c>
      <c r="B76" s="47" t="s">
        <v>7</v>
      </c>
      <c r="C76" s="64" t="s">
        <v>14</v>
      </c>
      <c r="D76" s="63">
        <v>39</v>
      </c>
      <c r="E76" s="65"/>
      <c r="F76" s="66">
        <f t="shared" si="0"/>
        <v>0</v>
      </c>
      <c r="G76" s="67"/>
      <c r="H76" s="68">
        <f t="shared" si="1"/>
        <v>0</v>
      </c>
      <c r="I76" s="63">
        <f t="shared" si="2"/>
        <v>0</v>
      </c>
      <c r="J76" s="85">
        <f>F76+(G76*I76)</f>
        <v>0</v>
      </c>
      <c r="K76" s="85"/>
      <c r="L76" s="85"/>
      <c r="M76" s="53">
        <v>39</v>
      </c>
      <c r="N76" s="30">
        <f t="shared" ref="N76:N82" si="4">IF(H76=0.5,M76/2,IF(H76=1,0,0))</f>
        <v>0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</row>
    <row r="77" spans="1:180" ht="30.75" customHeight="1" thickBot="1" x14ac:dyDescent="0.25">
      <c r="A77" s="31">
        <v>7</v>
      </c>
      <c r="B77" s="47" t="s">
        <v>4</v>
      </c>
      <c r="C77" s="64" t="s">
        <v>15</v>
      </c>
      <c r="D77" s="63">
        <v>9.8000000000000007</v>
      </c>
      <c r="E77" s="65"/>
      <c r="F77" s="66">
        <f t="shared" si="0"/>
        <v>0</v>
      </c>
      <c r="G77" s="67"/>
      <c r="H77" s="68">
        <f t="shared" si="1"/>
        <v>0</v>
      </c>
      <c r="I77" s="63">
        <f t="shared" si="2"/>
        <v>0</v>
      </c>
      <c r="J77" s="85">
        <f t="shared" si="3"/>
        <v>0</v>
      </c>
      <c r="K77" s="85"/>
      <c r="L77" s="85"/>
      <c r="M77" s="53">
        <v>9.8000000000000007</v>
      </c>
      <c r="N77" s="30">
        <f t="shared" si="4"/>
        <v>0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</row>
    <row r="78" spans="1:180" ht="30" customHeight="1" thickBot="1" x14ac:dyDescent="0.25">
      <c r="A78" s="31">
        <v>8</v>
      </c>
      <c r="B78" s="47" t="s">
        <v>5</v>
      </c>
      <c r="C78" s="64" t="s">
        <v>16</v>
      </c>
      <c r="D78" s="63">
        <v>14</v>
      </c>
      <c r="E78" s="65"/>
      <c r="F78" s="66">
        <f t="shared" si="0"/>
        <v>0</v>
      </c>
      <c r="G78" s="67"/>
      <c r="H78" s="68">
        <f t="shared" si="1"/>
        <v>0</v>
      </c>
      <c r="I78" s="63">
        <f t="shared" si="2"/>
        <v>0</v>
      </c>
      <c r="J78" s="85">
        <f t="shared" si="3"/>
        <v>0</v>
      </c>
      <c r="K78" s="85"/>
      <c r="L78" s="85"/>
      <c r="M78" s="54">
        <v>14</v>
      </c>
      <c r="N78" s="30">
        <f t="shared" si="4"/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</row>
    <row r="79" spans="1:180" ht="19.5" customHeight="1" thickBot="1" x14ac:dyDescent="0.25">
      <c r="A79" s="31">
        <v>9</v>
      </c>
      <c r="B79" s="46" t="s">
        <v>9</v>
      </c>
      <c r="C79" s="64" t="s">
        <v>13</v>
      </c>
      <c r="D79" s="72">
        <v>8.9</v>
      </c>
      <c r="E79" s="65"/>
      <c r="F79" s="66">
        <f t="shared" si="0"/>
        <v>0</v>
      </c>
      <c r="G79" s="67"/>
      <c r="H79" s="68">
        <f t="shared" si="1"/>
        <v>0</v>
      </c>
      <c r="I79" s="63">
        <f t="shared" si="2"/>
        <v>0</v>
      </c>
      <c r="J79" s="85">
        <f t="shared" si="3"/>
        <v>0</v>
      </c>
      <c r="K79" s="85"/>
      <c r="L79" s="85"/>
      <c r="M79" s="55">
        <v>8.9</v>
      </c>
      <c r="N79" s="30">
        <f t="shared" si="4"/>
        <v>0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</row>
    <row r="80" spans="1:180" ht="19.5" customHeight="1" thickBot="1" x14ac:dyDescent="0.25">
      <c r="A80" s="31">
        <v>10</v>
      </c>
      <c r="B80" s="46" t="s">
        <v>10</v>
      </c>
      <c r="C80" s="64" t="s">
        <v>13</v>
      </c>
      <c r="D80" s="72">
        <v>8.9</v>
      </c>
      <c r="E80" s="65"/>
      <c r="F80" s="66">
        <f t="shared" si="0"/>
        <v>0</v>
      </c>
      <c r="G80" s="67"/>
      <c r="H80" s="68">
        <f t="shared" si="1"/>
        <v>0</v>
      </c>
      <c r="I80" s="63">
        <f t="shared" si="2"/>
        <v>0</v>
      </c>
      <c r="J80" s="85">
        <f t="shared" si="3"/>
        <v>0</v>
      </c>
      <c r="K80" s="85"/>
      <c r="L80" s="85"/>
      <c r="M80" s="55">
        <v>8.9</v>
      </c>
      <c r="N80" s="30">
        <f t="shared" si="4"/>
        <v>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</row>
    <row r="81" spans="1:180" ht="19.5" customHeight="1" thickBot="1" x14ac:dyDescent="0.25">
      <c r="A81" s="31">
        <v>11</v>
      </c>
      <c r="B81" s="46" t="s">
        <v>11</v>
      </c>
      <c r="C81" s="64" t="s">
        <v>13</v>
      </c>
      <c r="D81" s="72">
        <v>8.9</v>
      </c>
      <c r="E81" s="65"/>
      <c r="F81" s="66">
        <f t="shared" si="0"/>
        <v>0</v>
      </c>
      <c r="G81" s="67"/>
      <c r="H81" s="68">
        <f t="shared" si="1"/>
        <v>0</v>
      </c>
      <c r="I81" s="63">
        <f t="shared" si="2"/>
        <v>0</v>
      </c>
      <c r="J81" s="85">
        <f t="shared" si="3"/>
        <v>0</v>
      </c>
      <c r="K81" s="85"/>
      <c r="L81" s="85"/>
      <c r="M81" s="55">
        <v>8.9</v>
      </c>
      <c r="N81" s="30">
        <f t="shared" si="4"/>
        <v>0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</row>
    <row r="82" spans="1:180" ht="19.5" customHeight="1" thickBot="1" x14ac:dyDescent="0.25">
      <c r="A82" s="31">
        <v>12</v>
      </c>
      <c r="B82" s="46" t="s">
        <v>12</v>
      </c>
      <c r="C82" s="64" t="s">
        <v>13</v>
      </c>
      <c r="D82" s="72">
        <v>8.9</v>
      </c>
      <c r="E82" s="65"/>
      <c r="F82" s="66">
        <f t="shared" si="0"/>
        <v>0</v>
      </c>
      <c r="G82" s="67"/>
      <c r="H82" s="83">
        <f t="shared" si="1"/>
        <v>0</v>
      </c>
      <c r="I82" s="84">
        <f t="shared" si="2"/>
        <v>0</v>
      </c>
      <c r="J82" s="109">
        <f t="shared" si="3"/>
        <v>0</v>
      </c>
      <c r="K82" s="109"/>
      <c r="L82" s="109"/>
      <c r="M82" s="56">
        <v>8.9</v>
      </c>
      <c r="N82" s="30">
        <f t="shared" si="4"/>
        <v>0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</row>
    <row r="83" spans="1:180" ht="46.5" customHeight="1" thickBot="1" x14ac:dyDescent="0.25">
      <c r="A83" s="101"/>
      <c r="B83" s="102"/>
      <c r="C83" s="102"/>
      <c r="D83" s="102"/>
      <c r="E83" s="102"/>
      <c r="F83" s="102"/>
      <c r="G83" s="102"/>
      <c r="H83" s="157" t="s">
        <v>47</v>
      </c>
      <c r="I83" s="158"/>
      <c r="J83" s="105">
        <f>SUM(J71:L82)</f>
        <v>0</v>
      </c>
      <c r="K83" s="106"/>
      <c r="L83" s="107"/>
      <c r="M83" s="1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</row>
    <row r="84" spans="1:180" ht="22.5" customHeight="1" thickBot="1" x14ac:dyDescent="0.25">
      <c r="A84" s="101"/>
      <c r="B84" s="102"/>
      <c r="C84" s="102"/>
      <c r="D84" s="102"/>
      <c r="E84" s="102"/>
      <c r="F84" s="102"/>
      <c r="G84" s="102"/>
      <c r="H84" s="156"/>
      <c r="I84" s="156"/>
      <c r="J84" s="156"/>
      <c r="K84" s="156"/>
      <c r="L84" s="156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</row>
    <row r="85" spans="1:180" ht="17.25" customHeight="1" x14ac:dyDescent="0.25">
      <c r="A85" s="101"/>
      <c r="B85" s="116" t="s">
        <v>8</v>
      </c>
      <c r="C85" s="116"/>
      <c r="D85" s="103"/>
      <c r="E85" s="103"/>
      <c r="F85" s="104"/>
      <c r="G85" s="181" t="s">
        <v>83</v>
      </c>
      <c r="H85" s="182"/>
      <c r="I85" s="182"/>
      <c r="J85" s="175">
        <f>J83+G63+G55+G43+G37</f>
        <v>0</v>
      </c>
      <c r="K85" s="176"/>
      <c r="L85" s="177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</row>
    <row r="86" spans="1:180" ht="32.25" customHeight="1" thickBot="1" x14ac:dyDescent="0.3">
      <c r="A86" s="101"/>
      <c r="B86" s="117" t="s">
        <v>17</v>
      </c>
      <c r="C86" s="117"/>
      <c r="D86" s="103"/>
      <c r="E86" s="103"/>
      <c r="F86" s="104"/>
      <c r="G86" s="183"/>
      <c r="H86" s="184"/>
      <c r="I86" s="184"/>
      <c r="J86" s="178"/>
      <c r="K86" s="179"/>
      <c r="L86" s="180"/>
      <c r="M86" s="8"/>
      <c r="N86" s="7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</row>
    <row r="87" spans="1:180" hidden="1" x14ac:dyDescent="0.25"/>
    <row r="88" spans="1:180" hidden="1" x14ac:dyDescent="0.25"/>
    <row r="89" spans="1:180" hidden="1" x14ac:dyDescent="0.25"/>
    <row r="90" spans="1:180" hidden="1" x14ac:dyDescent="0.25"/>
    <row r="91" spans="1:180" hidden="1" x14ac:dyDescent="0.25"/>
    <row r="92" spans="1:180" hidden="1" x14ac:dyDescent="0.25"/>
    <row r="93" spans="1:180" hidden="1" x14ac:dyDescent="0.25"/>
    <row r="94" spans="1:180" hidden="1" x14ac:dyDescent="0.25"/>
    <row r="95" spans="1:180" hidden="1" x14ac:dyDescent="0.25"/>
    <row r="96" spans="1:18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717" sheet="1" objects="1" scenarios="1" selectLockedCells="1"/>
  <dataConsolidate/>
  <mergeCells count="112">
    <mergeCell ref="J85:L86"/>
    <mergeCell ref="G85:I86"/>
    <mergeCell ref="J80:L80"/>
    <mergeCell ref="J81:L81"/>
    <mergeCell ref="B11:G11"/>
    <mergeCell ref="B31:L31"/>
    <mergeCell ref="B21:G21"/>
    <mergeCell ref="E26:G27"/>
    <mergeCell ref="J73:L73"/>
    <mergeCell ref="J74:L74"/>
    <mergeCell ref="B35:B36"/>
    <mergeCell ref="D33:G33"/>
    <mergeCell ref="H32:H37"/>
    <mergeCell ref="I32:L37"/>
    <mergeCell ref="E35:F35"/>
    <mergeCell ref="H38:L38"/>
    <mergeCell ref="H84:L84"/>
    <mergeCell ref="H83:I83"/>
    <mergeCell ref="B26:C26"/>
    <mergeCell ref="B27:C27"/>
    <mergeCell ref="B37:C38"/>
    <mergeCell ref="D38:G38"/>
    <mergeCell ref="H10:L29"/>
    <mergeCell ref="B28:G28"/>
    <mergeCell ref="E60:F60"/>
    <mergeCell ref="E36:F36"/>
    <mergeCell ref="B59:G59"/>
    <mergeCell ref="B17:G17"/>
    <mergeCell ref="B18:G18"/>
    <mergeCell ref="B19:G19"/>
    <mergeCell ref="B20:G20"/>
    <mergeCell ref="B13:G13"/>
    <mergeCell ref="B14:G14"/>
    <mergeCell ref="B15:G15"/>
    <mergeCell ref="B16:G16"/>
    <mergeCell ref="B44:G44"/>
    <mergeCell ref="A5:L5"/>
    <mergeCell ref="Q35:S35"/>
    <mergeCell ref="J69:L70"/>
    <mergeCell ref="C69:C70"/>
    <mergeCell ref="D63:F63"/>
    <mergeCell ref="I59:L63"/>
    <mergeCell ref="B39:G39"/>
    <mergeCell ref="E40:F40"/>
    <mergeCell ref="B43:C43"/>
    <mergeCell ref="B64:L65"/>
    <mergeCell ref="B34:C34"/>
    <mergeCell ref="B55:C56"/>
    <mergeCell ref="B57:G58"/>
    <mergeCell ref="D56:G56"/>
    <mergeCell ref="E54:F54"/>
    <mergeCell ref="A1:L1"/>
    <mergeCell ref="A2:L3"/>
    <mergeCell ref="A4:L4"/>
    <mergeCell ref="A7:L7"/>
    <mergeCell ref="A6:L6"/>
    <mergeCell ref="A49:A65"/>
    <mergeCell ref="B33:C33"/>
    <mergeCell ref="A68:L68"/>
    <mergeCell ref="B12:G12"/>
    <mergeCell ref="D37:F37"/>
    <mergeCell ref="D34:G34"/>
    <mergeCell ref="H49:H63"/>
    <mergeCell ref="I49:L53"/>
    <mergeCell ref="E61:F61"/>
    <mergeCell ref="E62:F62"/>
    <mergeCell ref="B8:L9"/>
    <mergeCell ref="A8:A29"/>
    <mergeCell ref="B22:G25"/>
    <mergeCell ref="B29:G29"/>
    <mergeCell ref="B32:G32"/>
    <mergeCell ref="B10:G10"/>
    <mergeCell ref="B30:L30"/>
    <mergeCell ref="A31:A47"/>
    <mergeCell ref="H43:L47"/>
    <mergeCell ref="B47:G47"/>
    <mergeCell ref="D69:D70"/>
    <mergeCell ref="B85:C85"/>
    <mergeCell ref="B86:C86"/>
    <mergeCell ref="D43:F43"/>
    <mergeCell ref="B69:B70"/>
    <mergeCell ref="F69:F70"/>
    <mergeCell ref="E69:E70"/>
    <mergeCell ref="D52:G52"/>
    <mergeCell ref="A48:L48"/>
    <mergeCell ref="E53:F53"/>
    <mergeCell ref="A83:A86"/>
    <mergeCell ref="B83:G84"/>
    <mergeCell ref="D85:F86"/>
    <mergeCell ref="J83:L83"/>
    <mergeCell ref="G69:I69"/>
    <mergeCell ref="I39:L42"/>
    <mergeCell ref="J82:L82"/>
    <mergeCell ref="B53:B54"/>
    <mergeCell ref="B45:G46"/>
    <mergeCell ref="D55:F55"/>
    <mergeCell ref="J78:L78"/>
    <mergeCell ref="J79:L79"/>
    <mergeCell ref="J77:L77"/>
    <mergeCell ref="J71:L71"/>
    <mergeCell ref="J75:L75"/>
    <mergeCell ref="J76:L76"/>
    <mergeCell ref="J72:L72"/>
    <mergeCell ref="I54:L58"/>
    <mergeCell ref="E41:F41"/>
    <mergeCell ref="E42:F42"/>
    <mergeCell ref="A69:A70"/>
    <mergeCell ref="A67:L67"/>
    <mergeCell ref="A66:L66"/>
    <mergeCell ref="B49:G49"/>
    <mergeCell ref="D50:G50"/>
    <mergeCell ref="D51:G51"/>
  </mergeCells>
  <phoneticPr fontId="11" type="noConversion"/>
  <conditionalFormatting sqref="N42:N43">
    <cfRule type="cellIs" dxfId="0" priority="15" stopIfTrue="1" operator="equal">
      <formula>$Q$35</formula>
    </cfRule>
  </conditionalFormatting>
  <dataValidations count="2">
    <dataValidation type="whole" allowBlank="1" showInputMessage="1" showErrorMessage="1" error="Може да заявите 1 бр. допълнителен екземпяр за учителя." sqref="G72:G82">
      <formula1>0</formula1>
      <formula2>1</formula2>
    </dataValidation>
    <dataValidation type="whole" allowBlank="1" showInputMessage="1" showErrorMessage="1" errorTitle="1" error="Може да заявите 1 бр. допълнителен екземпяр за учителя." sqref="D41:D42 G71 D61:D62">
      <formula1>0</formula1>
      <formula2>1</formula2>
    </dataValidation>
  </dataValidations>
  <hyperlinks>
    <hyperlink ref="A2" r:id="rId1"/>
  </hyperlinks>
  <printOptions horizontalCentered="1"/>
  <pageMargins left="0.23622047244094491" right="0.23622047244094491" top="0.43307086614173229" bottom="0.43307086614173229" header="0.31496062992125984" footer="0.31496062992125984"/>
  <pageSetup paperSize="9" scale="83" fitToHeight="0" orientation="landscape" r:id="rId2"/>
  <headerFooter alignWithMargins="0">
    <oddFooter>&amp;L Заявка за книжки и помагала  за 2 – 3-годишни деца, живеещи в чужбина &amp;CСтр. &amp;P</oddFooter>
  </headerFooter>
  <rowBreaks count="3" manualBreakCount="3">
    <brk id="29" max="11" man="1"/>
    <brk id="47" max="11" man="1"/>
    <brk id="6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2021-06-15T10:48:32Z</cp:lastPrinted>
  <dcterms:created xsi:type="dcterms:W3CDTF">2012-02-07T09:27:15Z</dcterms:created>
  <dcterms:modified xsi:type="dcterms:W3CDTF">2021-06-16T08:20:02Z</dcterms:modified>
</cp:coreProperties>
</file>